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livolsi/Desktop/piper_pa 28/"/>
    </mc:Choice>
  </mc:AlternateContent>
  <xr:revisionPtr revIDLastSave="0" documentId="13_ncr:1_{3C958B11-CD78-5642-9D2D-50C11FF28AE6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WEIGHT_&amp;_BALANCE-ridotto" sheetId="2" r:id="rId1"/>
  </sheets>
  <definedNames>
    <definedName name="_xlnm.Print_Area" localSheetId="0">'WEIGHT_&amp;_BALANCE-ridotto'!$A$1:$H$52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E15" i="2"/>
  <c r="E11" i="2"/>
  <c r="E10" i="2"/>
  <c r="E9" i="2"/>
  <c r="E8" i="2"/>
  <c r="E13" i="2" l="1"/>
  <c r="E16" i="2" s="1"/>
  <c r="G15" i="2"/>
  <c r="C57" i="2" l="1"/>
  <c r="G11" i="2"/>
  <c r="G9" i="2"/>
  <c r="G8" i="2"/>
  <c r="C58" i="2" l="1"/>
  <c r="G10" i="2"/>
  <c r="G13" i="2" s="1"/>
  <c r="F14" i="2" s="1"/>
  <c r="B57" i="2" l="1"/>
  <c r="G16" i="2"/>
  <c r="F17" i="2" s="1"/>
  <c r="B58" i="2" l="1"/>
</calcChain>
</file>

<file path=xl/sharedStrings.xml><?xml version="1.0" encoding="utf-8"?>
<sst xmlns="http://schemas.openxmlformats.org/spreadsheetml/2006/main" count="26" uniqueCount="23">
  <si>
    <t>Aircraft</t>
  </si>
  <si>
    <t>PIC + Passenger</t>
  </si>
  <si>
    <t>Amount of fuel to be used</t>
  </si>
  <si>
    <t>Landing condition (LW)</t>
  </si>
  <si>
    <t>WEIGHT &amp; BALANCE - Loading Condition</t>
  </si>
  <si>
    <t>INSTRUCTIONS FOR CHECKING WEIGHT AND BALANCE OF THE AIRCRAFT PIPER PA28RT-201</t>
  </si>
  <si>
    <t>*Last weighing I-…DU: 28/09/2021</t>
  </si>
  <si>
    <t>Arm (In)</t>
  </si>
  <si>
    <t>Moment (Libs*In)</t>
  </si>
  <si>
    <t>Weight (Lbs)^</t>
  </si>
  <si>
    <t>Max Useful Fuel: 272,55 Lt</t>
  </si>
  <si>
    <t>I-…DU      Empty Weight: Lbs 1815,248      Arm: In 89,189      Moment (Lbs*In): 161899,278</t>
  </si>
  <si>
    <t>Rear Passengers</t>
  </si>
  <si>
    <r>
      <t>Baggage</t>
    </r>
    <r>
      <rPr>
        <sz val="9"/>
        <color theme="1"/>
        <rFont val="ArialMT"/>
      </rPr>
      <t xml:space="preserve"> Max 200 Lbs (90,72 Kg)</t>
    </r>
  </si>
  <si>
    <t>Moment changes due to gear retraction</t>
  </si>
  <si>
    <t>MTOW = 2750,00 Lbs; MLW = 1150 Kg; Baggage Max = 200 Lbs; Fuel usage: Lbs 48/hour</t>
  </si>
  <si>
    <t>^The weight of the fuel (Lbs) is calculated by multiplying Liter*0,72*2,2046.</t>
  </si>
  <si>
    <t>Kg (Gen)     Lt (Fuel)</t>
  </si>
  <si>
    <r>
      <t>S</t>
    </r>
    <r>
      <rPr>
        <b/>
        <sz val="10"/>
        <color theme="1"/>
        <rFont val="Arial"/>
        <family val="2"/>
      </rPr>
      <t xml:space="preserve"> (Lbs and Moments)</t>
    </r>
  </si>
  <si>
    <t>Arm</t>
  </si>
  <si>
    <t>/</t>
  </si>
  <si>
    <t>Lbs*In</t>
  </si>
  <si>
    <t>CG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</si>
</sst>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"/>
  </numFmts>
  <fonts count="13">
    <font>
      <sz val="10"/>
      <color theme="1"/>
      <name val="ArialMT"/>
      <family val="2"/>
    </font>
    <font>
      <b/>
      <sz val="10"/>
      <color theme="1"/>
      <name val="ArialMT"/>
    </font>
    <font>
      <sz val="10"/>
      <color theme="1"/>
      <name val="ArialMT"/>
    </font>
    <font>
      <b/>
      <sz val="11"/>
      <color theme="1"/>
      <name val="ArialMT"/>
    </font>
    <font>
      <sz val="11"/>
      <color theme="1"/>
      <name val="ArialMT"/>
    </font>
    <font>
      <sz val="10"/>
      <color rgb="FFC00000"/>
      <name val="ArialMT"/>
    </font>
    <font>
      <b/>
      <sz val="9"/>
      <color theme="1"/>
      <name val="ArialMT"/>
    </font>
    <font>
      <sz val="9"/>
      <color theme="1"/>
      <name val="ArialMT"/>
    </font>
    <font>
      <b/>
      <sz val="10"/>
      <color theme="1"/>
      <name val="Symbol"/>
      <charset val="2"/>
    </font>
    <font>
      <b/>
      <sz val="10"/>
      <color theme="1"/>
      <name val="Arial"/>
      <family val="2"/>
    </font>
    <font>
      <b/>
      <sz val="9"/>
      <color rgb="FFFF0000"/>
      <name val="ArialMT"/>
    </font>
    <font>
      <sz val="10"/>
      <color rgb="FFFF0000"/>
      <name val="ArialMT"/>
    </font>
    <font>
      <b/>
      <sz val="10"/>
      <color rgb="FFFF0000"/>
      <name val="ArialMT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5" fillId="5" borderId="0" xfId="0" applyFont="1" applyFill="1" applyProtection="1"/>
    <xf numFmtId="0" fontId="7" fillId="0" borderId="0" xfId="0" applyFont="1" applyProtection="1"/>
    <xf numFmtId="0" fontId="2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wrapText="1"/>
    </xf>
    <xf numFmtId="0" fontId="2" fillId="0" borderId="0" xfId="0" applyFont="1" applyFill="1" applyProtection="1"/>
    <xf numFmtId="0" fontId="1" fillId="0" borderId="0" xfId="0" applyFont="1" applyFill="1" applyProtection="1"/>
    <xf numFmtId="0" fontId="7" fillId="0" borderId="0" xfId="0" applyFont="1" applyFill="1" applyProtection="1"/>
    <xf numFmtId="0" fontId="2" fillId="0" borderId="0" xfId="0" applyFont="1" applyFill="1" applyAlignment="1" applyProtection="1">
      <alignment horizontal="left" wrapText="1"/>
    </xf>
    <xf numFmtId="0" fontId="7" fillId="0" borderId="0" xfId="0" applyFont="1" applyFill="1" applyAlignment="1" applyProtection="1">
      <alignment wrapText="1"/>
    </xf>
    <xf numFmtId="0" fontId="5" fillId="0" borderId="0" xfId="0" applyFont="1" applyFill="1" applyProtection="1"/>
    <xf numFmtId="164" fontId="7" fillId="3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0" fontId="1" fillId="4" borderId="0" xfId="0" applyFont="1" applyFill="1" applyProtection="1"/>
    <xf numFmtId="0" fontId="7" fillId="4" borderId="0" xfId="0" applyFont="1" applyFill="1" applyAlignment="1" applyProtection="1">
      <alignment wrapText="1"/>
    </xf>
    <xf numFmtId="0" fontId="7" fillId="4" borderId="0" xfId="0" applyFont="1" applyFill="1" applyProtection="1"/>
    <xf numFmtId="0" fontId="2" fillId="4" borderId="0" xfId="0" applyFont="1" applyFill="1" applyAlignment="1" applyProtection="1">
      <alignment horizontal="left" wrapText="1"/>
    </xf>
    <xf numFmtId="0" fontId="5" fillId="4" borderId="0" xfId="0" applyFont="1" applyFill="1" applyProtection="1"/>
    <xf numFmtId="164" fontId="6" fillId="7" borderId="1" xfId="0" applyNumberFormat="1" applyFont="1" applyFill="1" applyBorder="1" applyAlignment="1" applyProtection="1">
      <alignment vertical="center"/>
    </xf>
    <xf numFmtId="2" fontId="6" fillId="7" borderId="1" xfId="0" applyNumberFormat="1" applyFont="1" applyFill="1" applyBorder="1" applyAlignment="1" applyProtection="1">
      <alignment horizontal="right" vertical="center"/>
    </xf>
    <xf numFmtId="164" fontId="7" fillId="7" borderId="1" xfId="0" applyNumberFormat="1" applyFont="1" applyFill="1" applyBorder="1" applyAlignment="1" applyProtection="1">
      <alignment vertical="center"/>
    </xf>
    <xf numFmtId="2" fontId="7" fillId="7" borderId="1" xfId="0" applyNumberFormat="1" applyFont="1" applyFill="1" applyBorder="1" applyAlignment="1" applyProtection="1">
      <alignment horizontal="right" vertical="center"/>
    </xf>
    <xf numFmtId="2" fontId="7" fillId="7" borderId="3" xfId="0" applyNumberFormat="1" applyFont="1" applyFill="1" applyBorder="1" applyAlignment="1" applyProtection="1">
      <alignment horizontal="right" vertical="center"/>
    </xf>
    <xf numFmtId="49" fontId="7" fillId="7" borderId="1" xfId="0" applyNumberFormat="1" applyFont="1" applyFill="1" applyBorder="1" applyAlignment="1" applyProtection="1">
      <alignment horizontal="center" vertical="center"/>
    </xf>
    <xf numFmtId="2" fontId="6" fillId="7" borderId="3" xfId="0" applyNumberFormat="1" applyFont="1" applyFill="1" applyBorder="1" applyAlignment="1" applyProtection="1">
      <alignment horizontal="right" vertical="center"/>
    </xf>
    <xf numFmtId="2" fontId="6" fillId="7" borderId="1" xfId="0" applyNumberFormat="1" applyFont="1" applyFill="1" applyBorder="1" applyAlignment="1" applyProtection="1">
      <alignment vertical="center"/>
    </xf>
    <xf numFmtId="164" fontId="6" fillId="7" borderId="1" xfId="0" applyNumberFormat="1" applyFont="1" applyFill="1" applyBorder="1" applyAlignment="1" applyProtection="1">
      <alignment vertical="center"/>
      <protection locked="0"/>
    </xf>
    <xf numFmtId="4" fontId="6" fillId="7" borderId="1" xfId="0" applyNumberFormat="1" applyFont="1" applyFill="1" applyBorder="1" applyAlignment="1" applyProtection="1">
      <alignment vertical="center"/>
    </xf>
    <xf numFmtId="165" fontId="6" fillId="7" borderId="1" xfId="0" applyNumberFormat="1" applyFont="1" applyFill="1" applyBorder="1" applyAlignment="1" applyProtection="1">
      <alignment vertical="center"/>
    </xf>
    <xf numFmtId="165" fontId="7" fillId="7" borderId="1" xfId="0" applyNumberFormat="1" applyFont="1" applyFill="1" applyBorder="1" applyAlignment="1" applyProtection="1">
      <alignment vertical="center"/>
    </xf>
    <xf numFmtId="165" fontId="7" fillId="7" borderId="1" xfId="0" applyNumberFormat="1" applyFont="1" applyFill="1" applyBorder="1" applyAlignment="1" applyProtection="1">
      <alignment horizontal="center" vertical="center"/>
    </xf>
    <xf numFmtId="49" fontId="7" fillId="7" borderId="1" xfId="0" applyNumberFormat="1" applyFont="1" applyFill="1" applyBorder="1" applyAlignment="1" applyProtection="1">
      <alignment horizontal="center" vertical="center"/>
      <protection locked="0"/>
    </xf>
    <xf numFmtId="165" fontId="6" fillId="7" borderId="3" xfId="0" applyNumberFormat="1" applyFont="1" applyFill="1" applyBorder="1" applyAlignment="1" applyProtection="1">
      <alignment horizontal="center" vertical="center"/>
    </xf>
    <xf numFmtId="165" fontId="6" fillId="7" borderId="6" xfId="0" applyNumberFormat="1" applyFont="1" applyFill="1" applyBorder="1" applyAlignment="1" applyProtection="1">
      <alignment horizontal="center" vertical="center"/>
    </xf>
    <xf numFmtId="4" fontId="6" fillId="7" borderId="3" xfId="0" applyNumberFormat="1" applyFont="1" applyFill="1" applyBorder="1" applyAlignment="1" applyProtection="1">
      <alignment horizontal="center" vertical="center"/>
    </xf>
    <xf numFmtId="4" fontId="6" fillId="7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10" fillId="4" borderId="0" xfId="0" applyFont="1" applyFill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2" fillId="6" borderId="0" xfId="0" applyFont="1" applyFill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165" fontId="7" fillId="7" borderId="1" xfId="0" applyNumberFormat="1" applyFont="1" applyFill="1" applyBorder="1" applyAlignment="1" applyProtection="1">
      <alignment horizontal="right" vertical="center"/>
    </xf>
    <xf numFmtId="0" fontId="2" fillId="4" borderId="5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165" fontId="6" fillId="7" borderId="3" xfId="0" applyNumberFormat="1" applyFont="1" applyFill="1" applyBorder="1" applyAlignment="1" applyProtection="1">
      <alignment horizontal="right" vertical="center"/>
    </xf>
    <xf numFmtId="165" fontId="6" fillId="7" borderId="6" xfId="0" applyNumberFormat="1" applyFont="1" applyFill="1" applyBorder="1" applyAlignment="1" applyProtection="1">
      <alignment horizontal="right" vertical="center"/>
    </xf>
    <xf numFmtId="0" fontId="8" fillId="3" borderId="3" xfId="0" applyFont="1" applyFill="1" applyBorder="1" applyAlignment="1" applyProtection="1">
      <alignment horizontal="left" vertical="center"/>
    </xf>
    <xf numFmtId="165" fontId="6" fillId="7" borderId="1" xfId="0" applyNumberFormat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/>
    </xf>
    <xf numFmtId="0" fontId="9" fillId="3" borderId="4" xfId="0" applyFont="1" applyFill="1" applyBorder="1" applyAlignment="1" applyProtection="1">
      <alignment horizontal="left" vertical="center"/>
    </xf>
    <xf numFmtId="0" fontId="9" fillId="3" borderId="6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4" borderId="4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left" vertical="center" wrapText="1"/>
    </xf>
    <xf numFmtId="0" fontId="11" fillId="4" borderId="0" xfId="0" applyFont="1" applyFill="1" applyAlignment="1" applyProtection="1">
      <alignment horizontal="left" vertical="center" wrapText="1"/>
    </xf>
    <xf numFmtId="4" fontId="12" fillId="4" borderId="0" xfId="0" applyNumberFormat="1" applyFont="1" applyFill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2" fontId="12" fillId="4" borderId="0" xfId="0" applyNumberFormat="1" applyFont="1" applyFill="1" applyBorder="1" applyAlignment="1" applyProtection="1">
      <alignment horizontal="center" vertical="center"/>
    </xf>
    <xf numFmtId="4" fontId="11" fillId="4" borderId="0" xfId="0" applyNumberFormat="1" applyFont="1" applyFill="1" applyBorder="1" applyAlignment="1" applyProtection="1">
      <alignment horizontal="center" vertical="center"/>
    </xf>
    <xf numFmtId="2" fontId="11" fillId="4" borderId="0" xfId="0" applyNumberFormat="1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4802677373227784E-2"/>
          <c:y val="0.10661563163882014"/>
          <c:w val="0.86164568712993206"/>
          <c:h val="0.826700680964984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'WEIGHT_&amp;_BALANCE-ridotto'!$C$56</c:f>
              <c:strCache>
                <c:ptCount val="1"/>
                <c:pt idx="0">
                  <c:v>Lbs*In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triangle"/>
              <c:size val="5"/>
              <c:spPr>
                <a:solidFill>
                  <a:schemeClr val="accent1"/>
                </a:solidFill>
                <a:ln w="63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79B-4449-8966-791C6F2BCB0F}"/>
              </c:ext>
            </c:extLst>
          </c:dPt>
          <c:dPt>
            <c:idx val="1"/>
            <c:marker>
              <c:symbol val="triangle"/>
              <c:size val="5"/>
              <c:spPr>
                <a:solidFill>
                  <a:schemeClr val="accent1"/>
                </a:solidFill>
                <a:ln w="63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79B-4449-8966-791C6F2BCB0F}"/>
              </c:ext>
            </c:extLst>
          </c:dPt>
          <c:xVal>
            <c:numRef>
              <c:f>'WEIGHT_&amp;_BALANCE-ridotto'!$B$57:$B$58</c:f>
              <c:numCache>
                <c:formatCode>#,##0.00</c:formatCode>
                <c:ptCount val="2"/>
                <c:pt idx="0">
                  <c:v>89.639695512679253</c:v>
                </c:pt>
                <c:pt idx="1">
                  <c:v>89.639695512679253</c:v>
                </c:pt>
              </c:numCache>
            </c:numRef>
          </c:xVal>
          <c:yVal>
            <c:numRef>
              <c:f>'WEIGHT_&amp;_BALANCE-ridotto'!$C$57:$C$58</c:f>
              <c:numCache>
                <c:formatCode>#,##0.00</c:formatCode>
                <c:ptCount val="2"/>
                <c:pt idx="0" formatCode="0.00">
                  <c:v>1815.248</c:v>
                </c:pt>
                <c:pt idx="1">
                  <c:v>1815.248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57-7842-8939-C8B6C8EFF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616384"/>
        <c:axId val="1462618032"/>
      </c:scatterChart>
      <c:valAx>
        <c:axId val="1462616384"/>
        <c:scaling>
          <c:orientation val="minMax"/>
          <c:max val="95"/>
          <c:min val="83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2618032"/>
        <c:crosses val="autoZero"/>
        <c:crossBetween val="midCat"/>
        <c:majorUnit val="1"/>
        <c:minorUnit val="0.5"/>
      </c:valAx>
      <c:valAx>
        <c:axId val="1462618032"/>
        <c:scaling>
          <c:orientation val="minMax"/>
          <c:max val="275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2616384"/>
        <c:crosses val="autoZero"/>
        <c:crossBetween val="midCat"/>
        <c:majorUnit val="100"/>
      </c:valAx>
      <c:spPr>
        <a:blipFill>
          <a:blip xmlns:r="http://schemas.openxmlformats.org/officeDocument/2006/relationships" r:embed="rId3"/>
          <a:stretch>
            <a:fillRect/>
          </a:stretch>
        </a:blipFill>
        <a:ln w="6350">
          <a:solidFill>
            <a:schemeClr val="accent1">
              <a:shade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13892</xdr:colOff>
      <xdr:row>20</xdr:row>
      <xdr:rowOff>9912</xdr:rowOff>
    </xdr:from>
    <xdr:to>
      <xdr:col>7</xdr:col>
      <xdr:colOff>314355</xdr:colOff>
      <xdr:row>46</xdr:row>
      <xdr:rowOff>154878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B1E588A-3D7D-EE40-A1AF-811764DCF8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491333</xdr:colOff>
      <xdr:row>22</xdr:row>
      <xdr:rowOff>157529</xdr:rowOff>
    </xdr:from>
    <xdr:to>
      <xdr:col>6</xdr:col>
      <xdr:colOff>3299</xdr:colOff>
      <xdr:row>22</xdr:row>
      <xdr:rowOff>157529</xdr:rowOff>
    </xdr:to>
    <xdr:cxnSp macro="">
      <xdr:nvCxnSpPr>
        <xdr:cNvPr id="5" name="Connettore 1 4">
          <a:extLst>
            <a:ext uri="{FF2B5EF4-FFF2-40B4-BE49-F238E27FC236}">
              <a16:creationId xmlns:a16="http://schemas.microsoft.com/office/drawing/2014/main" id="{DE18B29B-73D9-9F4B-87AF-3195DFDB98C9}"/>
            </a:ext>
          </a:extLst>
        </xdr:cNvPr>
        <xdr:cNvCxnSpPr/>
      </xdr:nvCxnSpPr>
      <xdr:spPr>
        <a:xfrm>
          <a:off x="3491026" y="4738879"/>
          <a:ext cx="1288408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0.6672</cdr:x>
      <cdr:y>0.59884</cdr:y>
    </cdr:from>
    <cdr:to>
      <cdr:x>0.82414</cdr:x>
      <cdr:y>0.80232</cdr:y>
    </cdr:to>
    <cdr:sp macro="" textlink="">
      <cdr:nvSpPr>
        <cdr:cNvPr id="8" name="CasellaDiTesto 7">
          <a:extLst xmlns:a="http://schemas.openxmlformats.org/drawingml/2006/main">
            <a:ext uri="{FF2B5EF4-FFF2-40B4-BE49-F238E27FC236}">
              <a16:creationId xmlns:a16="http://schemas.microsoft.com/office/drawing/2014/main" id="{048BF413-EF52-FB4A-9AF7-B265B702A29F}"/>
            </a:ext>
          </a:extLst>
        </cdr:cNvPr>
        <cdr:cNvSpPr txBox="1"/>
      </cdr:nvSpPr>
      <cdr:spPr>
        <a:xfrm xmlns:a="http://schemas.openxmlformats.org/drawingml/2006/main">
          <a:off x="3887439" y="269116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0.50133</cdr:x>
      <cdr:y>0.93245</cdr:y>
    </cdr:from>
    <cdr:to>
      <cdr:x>0.54811</cdr:x>
      <cdr:y>0.97794</cdr:y>
    </cdr:to>
    <cdr:sp macro="" textlink="">
      <cdr:nvSpPr>
        <cdr:cNvPr id="9" name="CasellaDiTesto 8">
          <a:extLst xmlns:a="http://schemas.openxmlformats.org/drawingml/2006/main">
            <a:ext uri="{FF2B5EF4-FFF2-40B4-BE49-F238E27FC236}">
              <a16:creationId xmlns:a16="http://schemas.microsoft.com/office/drawing/2014/main" id="{9B6EF635-D625-1B41-95C4-996003E5A462}"/>
            </a:ext>
          </a:extLst>
        </cdr:cNvPr>
        <cdr:cNvSpPr txBox="1"/>
      </cdr:nvSpPr>
      <cdr:spPr>
        <a:xfrm xmlns:a="http://schemas.openxmlformats.org/drawingml/2006/main">
          <a:off x="2921000" y="4190381"/>
          <a:ext cx="272586" cy="204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it-IT" sz="900"/>
            <a:t>89</a:t>
          </a:r>
        </a:p>
      </cdr:txBody>
    </cdr:sp>
  </cdr:relSizeAnchor>
  <cdr:relSizeAnchor xmlns:cdr="http://schemas.openxmlformats.org/drawingml/2006/chartDrawing">
    <cdr:from>
      <cdr:x>0.58182</cdr:x>
      <cdr:y>0.93218</cdr:y>
    </cdr:from>
    <cdr:to>
      <cdr:x>0.6286</cdr:x>
      <cdr:y>0.97767</cdr:y>
    </cdr:to>
    <cdr:sp macro="" textlink="">
      <cdr:nvSpPr>
        <cdr:cNvPr id="16" name="CasellaDiTesto 1">
          <a:extLst xmlns:a="http://schemas.openxmlformats.org/drawingml/2006/main">
            <a:ext uri="{FF2B5EF4-FFF2-40B4-BE49-F238E27FC236}">
              <a16:creationId xmlns:a16="http://schemas.microsoft.com/office/drawing/2014/main" id="{9FEF85C5-7B37-2D40-84D5-4F0C48B897CF}"/>
            </a:ext>
          </a:extLst>
        </cdr:cNvPr>
        <cdr:cNvSpPr txBox="1"/>
      </cdr:nvSpPr>
      <cdr:spPr>
        <a:xfrm xmlns:a="http://schemas.openxmlformats.org/drawingml/2006/main">
          <a:off x="3389970" y="4189141"/>
          <a:ext cx="272586" cy="204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91</a:t>
          </a:r>
        </a:p>
      </cdr:txBody>
    </cdr:sp>
  </cdr:relSizeAnchor>
  <cdr:relSizeAnchor xmlns:cdr="http://schemas.openxmlformats.org/drawingml/2006/chartDrawing">
    <cdr:from>
      <cdr:x>0.54141</cdr:x>
      <cdr:y>0.93218</cdr:y>
    </cdr:from>
    <cdr:to>
      <cdr:x>0.5882</cdr:x>
      <cdr:y>0.97767</cdr:y>
    </cdr:to>
    <cdr:sp macro="" textlink="">
      <cdr:nvSpPr>
        <cdr:cNvPr id="17" name="CasellaDiTesto 1">
          <a:extLst xmlns:a="http://schemas.openxmlformats.org/drawingml/2006/main">
            <a:ext uri="{FF2B5EF4-FFF2-40B4-BE49-F238E27FC236}">
              <a16:creationId xmlns:a16="http://schemas.microsoft.com/office/drawing/2014/main" id="{15490FC9-5FAA-1E4D-B02D-35B9D5145D05}"/>
            </a:ext>
          </a:extLst>
        </cdr:cNvPr>
        <cdr:cNvSpPr txBox="1"/>
      </cdr:nvSpPr>
      <cdr:spPr>
        <a:xfrm xmlns:a="http://schemas.openxmlformats.org/drawingml/2006/main">
          <a:off x="3154555" y="4189141"/>
          <a:ext cx="272586" cy="204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90</a:t>
          </a:r>
        </a:p>
      </cdr:txBody>
    </cdr:sp>
  </cdr:relSizeAnchor>
  <cdr:relSizeAnchor xmlns:cdr="http://schemas.openxmlformats.org/drawingml/2006/chartDrawing">
    <cdr:from>
      <cdr:x>0.61903</cdr:x>
      <cdr:y>0.9308</cdr:y>
    </cdr:from>
    <cdr:to>
      <cdr:x>0.66582</cdr:x>
      <cdr:y>0.97629</cdr:y>
    </cdr:to>
    <cdr:sp macro="" textlink="">
      <cdr:nvSpPr>
        <cdr:cNvPr id="25" name="CasellaDiTesto 1">
          <a:extLst xmlns:a="http://schemas.openxmlformats.org/drawingml/2006/main">
            <a:ext uri="{FF2B5EF4-FFF2-40B4-BE49-F238E27FC236}">
              <a16:creationId xmlns:a16="http://schemas.microsoft.com/office/drawing/2014/main" id="{1F95159E-D3AB-2844-9F9A-2D03CD9CB33C}"/>
            </a:ext>
          </a:extLst>
        </cdr:cNvPr>
        <cdr:cNvSpPr txBox="1"/>
      </cdr:nvSpPr>
      <cdr:spPr>
        <a:xfrm xmlns:a="http://schemas.openxmlformats.org/drawingml/2006/main">
          <a:off x="3606799" y="4182947"/>
          <a:ext cx="272586" cy="204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92</a:t>
          </a:r>
        </a:p>
      </cdr:txBody>
    </cdr:sp>
  </cdr:relSizeAnchor>
  <cdr:relSizeAnchor xmlns:cdr="http://schemas.openxmlformats.org/drawingml/2006/chartDrawing">
    <cdr:from>
      <cdr:x>0.65199</cdr:x>
      <cdr:y>0.9308</cdr:y>
    </cdr:from>
    <cdr:to>
      <cdr:x>0.69878</cdr:x>
      <cdr:y>0.97629</cdr:y>
    </cdr:to>
    <cdr:sp macro="" textlink="">
      <cdr:nvSpPr>
        <cdr:cNvPr id="28" name="CasellaDiTesto 1">
          <a:extLst xmlns:a="http://schemas.openxmlformats.org/drawingml/2006/main">
            <a:ext uri="{FF2B5EF4-FFF2-40B4-BE49-F238E27FC236}">
              <a16:creationId xmlns:a16="http://schemas.microsoft.com/office/drawing/2014/main" id="{6266F1F7-127E-5048-BAB1-686E1D59D292}"/>
            </a:ext>
          </a:extLst>
        </cdr:cNvPr>
        <cdr:cNvSpPr txBox="1"/>
      </cdr:nvSpPr>
      <cdr:spPr>
        <a:xfrm xmlns:a="http://schemas.openxmlformats.org/drawingml/2006/main">
          <a:off x="3798850" y="4182946"/>
          <a:ext cx="272586" cy="204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93</a:t>
          </a:r>
        </a:p>
      </cdr:txBody>
    </cdr:sp>
  </cdr:relSizeAnchor>
  <cdr:relSizeAnchor xmlns:cdr="http://schemas.openxmlformats.org/drawingml/2006/chartDrawing">
    <cdr:from>
      <cdr:x>0.46273</cdr:x>
      <cdr:y>0.93355</cdr:y>
    </cdr:from>
    <cdr:to>
      <cdr:x>0.50952</cdr:x>
      <cdr:y>0.97905</cdr:y>
    </cdr:to>
    <cdr:sp macro="" textlink="">
      <cdr:nvSpPr>
        <cdr:cNvPr id="32" name="CasellaDiTesto 1">
          <a:extLst xmlns:a="http://schemas.openxmlformats.org/drawingml/2006/main">
            <a:ext uri="{FF2B5EF4-FFF2-40B4-BE49-F238E27FC236}">
              <a16:creationId xmlns:a16="http://schemas.microsoft.com/office/drawing/2014/main" id="{DC1BDF92-E545-7346-8FE8-FA0774C47DBF}"/>
            </a:ext>
          </a:extLst>
        </cdr:cNvPr>
        <cdr:cNvSpPr txBox="1"/>
      </cdr:nvSpPr>
      <cdr:spPr>
        <a:xfrm xmlns:a="http://schemas.openxmlformats.org/drawingml/2006/main">
          <a:off x="2696117" y="4195337"/>
          <a:ext cx="272586" cy="204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88</a:t>
          </a:r>
        </a:p>
      </cdr:txBody>
    </cdr:sp>
  </cdr:relSizeAnchor>
  <cdr:relSizeAnchor xmlns:cdr="http://schemas.openxmlformats.org/drawingml/2006/chartDrawing">
    <cdr:from>
      <cdr:x>0.42446</cdr:x>
      <cdr:y>0.93355</cdr:y>
    </cdr:from>
    <cdr:to>
      <cdr:x>0.47124</cdr:x>
      <cdr:y>0.97905</cdr:y>
    </cdr:to>
    <cdr:sp macro="" textlink="">
      <cdr:nvSpPr>
        <cdr:cNvPr id="36" name="CasellaDiTesto 1">
          <a:extLst xmlns:a="http://schemas.openxmlformats.org/drawingml/2006/main">
            <a:ext uri="{FF2B5EF4-FFF2-40B4-BE49-F238E27FC236}">
              <a16:creationId xmlns:a16="http://schemas.microsoft.com/office/drawing/2014/main" id="{3CC63C05-7445-C442-8895-727456EF2817}"/>
            </a:ext>
          </a:extLst>
        </cdr:cNvPr>
        <cdr:cNvSpPr txBox="1"/>
      </cdr:nvSpPr>
      <cdr:spPr>
        <a:xfrm xmlns:a="http://schemas.openxmlformats.org/drawingml/2006/main">
          <a:off x="2473093" y="4195336"/>
          <a:ext cx="272586" cy="204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87</a:t>
          </a:r>
        </a:p>
      </cdr:txBody>
    </cdr:sp>
  </cdr:relSizeAnchor>
  <cdr:relSizeAnchor xmlns:cdr="http://schemas.openxmlformats.org/drawingml/2006/chartDrawing">
    <cdr:from>
      <cdr:x>0.38405</cdr:x>
      <cdr:y>0.93355</cdr:y>
    </cdr:from>
    <cdr:to>
      <cdr:x>0.43083</cdr:x>
      <cdr:y>0.97905</cdr:y>
    </cdr:to>
    <cdr:sp macro="" textlink="">
      <cdr:nvSpPr>
        <cdr:cNvPr id="37" name="CasellaDiTesto 1">
          <a:extLst xmlns:a="http://schemas.openxmlformats.org/drawingml/2006/main">
            <a:ext uri="{FF2B5EF4-FFF2-40B4-BE49-F238E27FC236}">
              <a16:creationId xmlns:a16="http://schemas.microsoft.com/office/drawing/2014/main" id="{60DD4E4E-84D9-C44E-B7B3-8B721449FDAE}"/>
            </a:ext>
          </a:extLst>
        </cdr:cNvPr>
        <cdr:cNvSpPr txBox="1"/>
      </cdr:nvSpPr>
      <cdr:spPr>
        <a:xfrm xmlns:a="http://schemas.openxmlformats.org/drawingml/2006/main">
          <a:off x="2237678" y="4195337"/>
          <a:ext cx="272586" cy="204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86</a:t>
          </a:r>
        </a:p>
      </cdr:txBody>
    </cdr:sp>
  </cdr:relSizeAnchor>
  <cdr:relSizeAnchor xmlns:cdr="http://schemas.openxmlformats.org/drawingml/2006/chartDrawing">
    <cdr:from>
      <cdr:x>0.3479</cdr:x>
      <cdr:y>0.93355</cdr:y>
    </cdr:from>
    <cdr:to>
      <cdr:x>0.39468</cdr:x>
      <cdr:y>0.97905</cdr:y>
    </cdr:to>
    <cdr:sp macro="" textlink="">
      <cdr:nvSpPr>
        <cdr:cNvPr id="40" name="CasellaDiTesto 1">
          <a:extLst xmlns:a="http://schemas.openxmlformats.org/drawingml/2006/main">
            <a:ext uri="{FF2B5EF4-FFF2-40B4-BE49-F238E27FC236}">
              <a16:creationId xmlns:a16="http://schemas.microsoft.com/office/drawing/2014/main" id="{51472570-87AF-814A-AC42-A44798C39395}"/>
            </a:ext>
          </a:extLst>
        </cdr:cNvPr>
        <cdr:cNvSpPr txBox="1"/>
      </cdr:nvSpPr>
      <cdr:spPr>
        <a:xfrm xmlns:a="http://schemas.openxmlformats.org/drawingml/2006/main">
          <a:off x="2027043" y="4195336"/>
          <a:ext cx="272586" cy="204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85</a:t>
          </a:r>
        </a:p>
      </cdr:txBody>
    </cdr:sp>
  </cdr:relSizeAnchor>
  <cdr:relSizeAnchor xmlns:cdr="http://schemas.openxmlformats.org/drawingml/2006/chartDrawing">
    <cdr:from>
      <cdr:x>0.96312</cdr:x>
      <cdr:y>0.02122</cdr:y>
    </cdr:from>
    <cdr:to>
      <cdr:x>0.98166</cdr:x>
      <cdr:y>0.04526</cdr:y>
    </cdr:to>
    <cdr:sp macro="" textlink="">
      <cdr:nvSpPr>
        <cdr:cNvPr id="51" name="Ovale 50">
          <a:extLst xmlns:a="http://schemas.openxmlformats.org/drawingml/2006/main">
            <a:ext uri="{FF2B5EF4-FFF2-40B4-BE49-F238E27FC236}">
              <a16:creationId xmlns:a16="http://schemas.microsoft.com/office/drawing/2014/main" id="{1023632D-2B67-464D-965F-E65BB36C4FED}"/>
            </a:ext>
          </a:extLst>
        </cdr:cNvPr>
        <cdr:cNvSpPr/>
      </cdr:nvSpPr>
      <cdr:spPr>
        <a:xfrm xmlns:a="http://schemas.openxmlformats.org/drawingml/2006/main">
          <a:off x="5609763" y="93364"/>
          <a:ext cx="107987" cy="105754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0.57339</cdr:x>
      <cdr:y>0.0585</cdr:y>
    </cdr:from>
    <cdr:to>
      <cdr:x>0.62017</cdr:x>
      <cdr:y>0.10399</cdr:y>
    </cdr:to>
    <cdr:sp macro="" textlink="">
      <cdr:nvSpPr>
        <cdr:cNvPr id="68" name="CasellaDiTesto 1">
          <a:extLst xmlns:a="http://schemas.openxmlformats.org/drawingml/2006/main">
            <a:ext uri="{FF2B5EF4-FFF2-40B4-BE49-F238E27FC236}">
              <a16:creationId xmlns:a16="http://schemas.microsoft.com/office/drawing/2014/main" id="{75AEAD29-8541-D544-9004-4770DAD03D5C}"/>
            </a:ext>
          </a:extLst>
        </cdr:cNvPr>
        <cdr:cNvSpPr txBox="1"/>
      </cdr:nvSpPr>
      <cdr:spPr>
        <a:xfrm xmlns:a="http://schemas.openxmlformats.org/drawingml/2006/main">
          <a:off x="3339490" y="261542"/>
          <a:ext cx="272474" cy="20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90</a:t>
          </a:r>
        </a:p>
      </cdr:txBody>
    </cdr:sp>
  </cdr:relSizeAnchor>
  <cdr:relSizeAnchor xmlns:cdr="http://schemas.openxmlformats.org/drawingml/2006/chartDrawing">
    <cdr:from>
      <cdr:x>0.64957</cdr:x>
      <cdr:y>0.05974</cdr:y>
    </cdr:from>
    <cdr:to>
      <cdr:x>0.69635</cdr:x>
      <cdr:y>0.10523</cdr:y>
    </cdr:to>
    <cdr:sp macro="" textlink="">
      <cdr:nvSpPr>
        <cdr:cNvPr id="69" name="CasellaDiTesto 1">
          <a:extLst xmlns:a="http://schemas.openxmlformats.org/drawingml/2006/main">
            <a:ext uri="{FF2B5EF4-FFF2-40B4-BE49-F238E27FC236}">
              <a16:creationId xmlns:a16="http://schemas.microsoft.com/office/drawing/2014/main" id="{E6B2626D-C63C-B442-B02A-C76571E44F07}"/>
            </a:ext>
          </a:extLst>
        </cdr:cNvPr>
        <cdr:cNvSpPr txBox="1"/>
      </cdr:nvSpPr>
      <cdr:spPr>
        <a:xfrm xmlns:a="http://schemas.openxmlformats.org/drawingml/2006/main">
          <a:off x="3783158" y="267089"/>
          <a:ext cx="272474" cy="20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91</a:t>
          </a:r>
        </a:p>
      </cdr:txBody>
    </cdr:sp>
  </cdr:relSizeAnchor>
  <cdr:relSizeAnchor xmlns:cdr="http://schemas.openxmlformats.org/drawingml/2006/chartDrawing">
    <cdr:from>
      <cdr:x>0.72193</cdr:x>
      <cdr:y>0.0585</cdr:y>
    </cdr:from>
    <cdr:to>
      <cdr:x>0.76872</cdr:x>
      <cdr:y>0.10399</cdr:y>
    </cdr:to>
    <cdr:sp macro="" textlink="">
      <cdr:nvSpPr>
        <cdr:cNvPr id="70" name="CasellaDiTesto 1">
          <a:extLst xmlns:a="http://schemas.openxmlformats.org/drawingml/2006/main">
            <a:ext uri="{FF2B5EF4-FFF2-40B4-BE49-F238E27FC236}">
              <a16:creationId xmlns:a16="http://schemas.microsoft.com/office/drawing/2014/main" id="{FF5FC31A-2500-5D46-9ECB-9FF27C56BEA5}"/>
            </a:ext>
          </a:extLst>
        </cdr:cNvPr>
        <cdr:cNvSpPr txBox="1"/>
      </cdr:nvSpPr>
      <cdr:spPr>
        <a:xfrm xmlns:a="http://schemas.openxmlformats.org/drawingml/2006/main">
          <a:off x="4204643" y="261543"/>
          <a:ext cx="272474" cy="20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92</a:t>
          </a:r>
        </a:p>
      </cdr:txBody>
    </cdr:sp>
  </cdr:relSizeAnchor>
  <cdr:relSizeAnchor xmlns:cdr="http://schemas.openxmlformats.org/drawingml/2006/chartDrawing">
    <cdr:from>
      <cdr:x>0.7943</cdr:x>
      <cdr:y>0.0585</cdr:y>
    </cdr:from>
    <cdr:to>
      <cdr:x>0.84109</cdr:x>
      <cdr:y>0.10399</cdr:y>
    </cdr:to>
    <cdr:sp macro="" textlink="">
      <cdr:nvSpPr>
        <cdr:cNvPr id="71" name="CasellaDiTesto 1">
          <a:extLst xmlns:a="http://schemas.openxmlformats.org/drawingml/2006/main">
            <a:ext uri="{FF2B5EF4-FFF2-40B4-BE49-F238E27FC236}">
              <a16:creationId xmlns:a16="http://schemas.microsoft.com/office/drawing/2014/main" id="{6FF13B81-076C-1E41-A6AC-D91BB64D5174}"/>
            </a:ext>
          </a:extLst>
        </cdr:cNvPr>
        <cdr:cNvSpPr txBox="1"/>
      </cdr:nvSpPr>
      <cdr:spPr>
        <a:xfrm xmlns:a="http://schemas.openxmlformats.org/drawingml/2006/main">
          <a:off x="4626128" y="261543"/>
          <a:ext cx="272474" cy="20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900"/>
            <a:t>93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C58F-518D-314A-84B2-2CA0FCE1F354}">
  <dimension ref="A1:AS91"/>
  <sheetViews>
    <sheetView tabSelected="1" topLeftCell="A8" zoomScale="171" zoomScaleNormal="171" workbookViewId="0">
      <selection activeCell="D8" sqref="D8"/>
    </sheetView>
  </sheetViews>
  <sheetFormatPr baseColWidth="10" defaultColWidth="10.83203125" defaultRowHeight="13"/>
  <cols>
    <col min="1" max="1" width="9.83203125" style="17" customWidth="1"/>
    <col min="2" max="2" width="11.33203125" style="17" customWidth="1"/>
    <col min="3" max="3" width="8.6640625" style="17" customWidth="1"/>
    <col min="4" max="4" width="9.5" style="17" customWidth="1"/>
    <col min="5" max="5" width="13.5" style="17" customWidth="1"/>
    <col min="6" max="7" width="9.83203125" style="17" customWidth="1"/>
    <col min="8" max="8" width="4.33203125" style="17" customWidth="1"/>
    <col min="9" max="26" width="10.83203125" style="19"/>
    <col min="27" max="45" width="10.83203125" style="7"/>
    <col min="46" max="16384" width="10.83203125" style="1"/>
  </cols>
  <sheetData>
    <row r="1" spans="1:45" ht="19" customHeight="1">
      <c r="A1" s="62" t="s">
        <v>5</v>
      </c>
      <c r="B1" s="63"/>
      <c r="C1" s="63"/>
      <c r="D1" s="63"/>
      <c r="E1" s="63"/>
      <c r="F1" s="63"/>
      <c r="G1" s="63"/>
      <c r="H1" s="63"/>
    </row>
    <row r="2" spans="1:45" ht="22" customHeight="1">
      <c r="A2" s="63"/>
      <c r="B2" s="63"/>
      <c r="C2" s="63"/>
      <c r="D2" s="63"/>
      <c r="E2" s="63"/>
      <c r="F2" s="63"/>
      <c r="G2" s="63"/>
      <c r="H2" s="63"/>
    </row>
    <row r="3" spans="1:45" s="2" customFormat="1" ht="19" customHeight="1">
      <c r="A3" s="67" t="s">
        <v>11</v>
      </c>
      <c r="B3" s="68"/>
      <c r="C3" s="68"/>
      <c r="D3" s="68"/>
      <c r="E3" s="68"/>
      <c r="F3" s="68"/>
      <c r="G3" s="68"/>
      <c r="H3" s="6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45" ht="10" customHeight="1">
      <c r="A4" s="66"/>
      <c r="B4" s="66"/>
      <c r="C4" s="66"/>
      <c r="D4" s="66"/>
      <c r="E4" s="66"/>
      <c r="F4" s="66"/>
      <c r="G4" s="66"/>
      <c r="H4" s="66"/>
    </row>
    <row r="5" spans="1:45" ht="21" customHeight="1">
      <c r="A5" s="64" t="s">
        <v>15</v>
      </c>
      <c r="B5" s="65"/>
      <c r="C5" s="65"/>
      <c r="D5" s="65"/>
      <c r="E5" s="65"/>
      <c r="F5" s="65"/>
      <c r="G5" s="65"/>
      <c r="H5" s="65"/>
    </row>
    <row r="6" spans="1:45" s="6" customFormat="1" ht="27" customHeight="1">
      <c r="A6" s="70"/>
      <c r="B6" s="70"/>
      <c r="C6" s="71"/>
      <c r="D6" s="14" t="s">
        <v>17</v>
      </c>
      <c r="E6" s="14" t="s">
        <v>9</v>
      </c>
      <c r="F6" s="14" t="s">
        <v>7</v>
      </c>
      <c r="G6" s="72" t="s">
        <v>8</v>
      </c>
      <c r="H6" s="73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s="4" customFormat="1" ht="16" customHeight="1">
      <c r="A7" s="49" t="s">
        <v>0</v>
      </c>
      <c r="B7" s="50"/>
      <c r="C7" s="50"/>
      <c r="D7" s="27"/>
      <c r="E7" s="35">
        <v>1815.248</v>
      </c>
      <c r="F7" s="26">
        <v>89.19</v>
      </c>
      <c r="G7" s="55">
        <v>161899.27799999999</v>
      </c>
      <c r="H7" s="56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s="4" customFormat="1" ht="16" customHeight="1">
      <c r="A8" s="49" t="s">
        <v>1</v>
      </c>
      <c r="B8" s="50"/>
      <c r="C8" s="50"/>
      <c r="D8" s="13">
        <v>0</v>
      </c>
      <c r="E8" s="36">
        <f>D8*2.2046</f>
        <v>0</v>
      </c>
      <c r="F8" s="28">
        <v>80.5</v>
      </c>
      <c r="G8" s="51">
        <f t="shared" ref="G8:G11" si="0">E8*F8</f>
        <v>0</v>
      </c>
      <c r="H8" s="5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s="4" customFormat="1" ht="16" customHeight="1">
      <c r="A9" s="49" t="s">
        <v>10</v>
      </c>
      <c r="B9" s="50"/>
      <c r="C9" s="50"/>
      <c r="D9" s="13">
        <v>0</v>
      </c>
      <c r="E9" s="36">
        <f>D9*0.72*2.2046</f>
        <v>0</v>
      </c>
      <c r="F9" s="28">
        <v>95</v>
      </c>
      <c r="G9" s="51">
        <f t="shared" si="0"/>
        <v>0</v>
      </c>
      <c r="H9" s="5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45" s="4" customFormat="1" ht="16" customHeight="1">
      <c r="A10" s="49" t="s">
        <v>12</v>
      </c>
      <c r="B10" s="50"/>
      <c r="C10" s="50"/>
      <c r="D10" s="13">
        <v>0</v>
      </c>
      <c r="E10" s="36">
        <f>D10*2.2046</f>
        <v>0</v>
      </c>
      <c r="F10" s="29">
        <v>118.1</v>
      </c>
      <c r="G10" s="51">
        <f t="shared" si="0"/>
        <v>0</v>
      </c>
      <c r="H10" s="5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45" s="4" customFormat="1" ht="16" customHeight="1">
      <c r="A11" s="49" t="s">
        <v>13</v>
      </c>
      <c r="B11" s="50"/>
      <c r="C11" s="59"/>
      <c r="D11" s="13">
        <v>0</v>
      </c>
      <c r="E11" s="36">
        <f>D11*2.2046</f>
        <v>0</v>
      </c>
      <c r="F11" s="28">
        <v>142.80000000000001</v>
      </c>
      <c r="G11" s="51">
        <f t="shared" si="0"/>
        <v>0</v>
      </c>
      <c r="H11" s="5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1:45" s="4" customFormat="1" ht="16" customHeight="1">
      <c r="A12" s="49" t="s">
        <v>14</v>
      </c>
      <c r="B12" s="50"/>
      <c r="C12" s="50"/>
      <c r="D12" s="38" t="s">
        <v>20</v>
      </c>
      <c r="E12" s="37" t="s">
        <v>20</v>
      </c>
      <c r="F12" s="30" t="s">
        <v>20</v>
      </c>
      <c r="G12" s="51">
        <v>819</v>
      </c>
      <c r="H12" s="5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s="4" customFormat="1" ht="16" customHeight="1">
      <c r="A13" s="57" t="s">
        <v>18</v>
      </c>
      <c r="B13" s="54"/>
      <c r="C13" s="54"/>
      <c r="D13" s="33"/>
      <c r="E13" s="35">
        <f>SUM(E7:E12)</f>
        <v>1815.248</v>
      </c>
      <c r="F13" s="28"/>
      <c r="G13" s="58">
        <f>SUM(G7:H12)</f>
        <v>162718.27799999999</v>
      </c>
      <c r="H13" s="58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s="4" customFormat="1" ht="16" customHeight="1">
      <c r="A14" s="60" t="s">
        <v>19</v>
      </c>
      <c r="B14" s="60"/>
      <c r="C14" s="61"/>
      <c r="D14" s="33"/>
      <c r="E14" s="35"/>
      <c r="F14" s="31">
        <f>G13/E13</f>
        <v>89.639695512679253</v>
      </c>
      <c r="G14" s="39"/>
      <c r="H14" s="40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 s="4" customFormat="1" ht="16" customHeight="1">
      <c r="A15" s="54" t="s">
        <v>2</v>
      </c>
      <c r="B15" s="54"/>
      <c r="C15" s="54"/>
      <c r="D15" s="13">
        <v>0</v>
      </c>
      <c r="E15" s="36">
        <f>D15*0.72*2.2046</f>
        <v>0</v>
      </c>
      <c r="F15" s="29">
        <v>95</v>
      </c>
      <c r="G15" s="51">
        <f>E15*F15</f>
        <v>0</v>
      </c>
      <c r="H15" s="5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s="4" customFormat="1" ht="16" customHeight="1">
      <c r="A16" s="54" t="s">
        <v>3</v>
      </c>
      <c r="B16" s="54"/>
      <c r="C16" s="54"/>
      <c r="D16" s="25">
        <f>D9-D15</f>
        <v>0</v>
      </c>
      <c r="E16" s="35">
        <f>E13-E15</f>
        <v>1815.248</v>
      </c>
      <c r="F16" s="32"/>
      <c r="G16" s="55">
        <f>G13-G15</f>
        <v>162718.27799999999</v>
      </c>
      <c r="H16" s="56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1:45" s="4" customFormat="1" ht="16" customHeight="1">
      <c r="A17" s="54" t="s">
        <v>19</v>
      </c>
      <c r="B17" s="54"/>
      <c r="C17" s="54"/>
      <c r="D17" s="16"/>
      <c r="E17" s="34"/>
      <c r="F17" s="32">
        <f>G16/E16</f>
        <v>89.639695512679253</v>
      </c>
      <c r="G17" s="41"/>
      <c r="H17" s="4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1:45" ht="18" customHeight="1">
      <c r="A18" s="53" t="s">
        <v>6</v>
      </c>
      <c r="B18" s="53"/>
      <c r="C18" s="53"/>
      <c r="D18" s="53"/>
      <c r="E18" s="53"/>
      <c r="F18" s="53"/>
      <c r="G18" s="53"/>
      <c r="H18" s="53"/>
    </row>
    <row r="19" spans="1:45" ht="7" customHeight="1">
      <c r="A19" s="52"/>
      <c r="B19" s="52"/>
      <c r="C19" s="52"/>
      <c r="D19" s="52"/>
      <c r="E19" s="52"/>
      <c r="F19" s="52"/>
      <c r="G19" s="52"/>
      <c r="H19" s="52"/>
    </row>
    <row r="20" spans="1:45" ht="17" customHeight="1">
      <c r="A20" s="45" t="s">
        <v>4</v>
      </c>
      <c r="B20" s="45"/>
      <c r="C20" s="45"/>
      <c r="D20" s="45"/>
      <c r="E20" s="45"/>
      <c r="F20" s="45"/>
      <c r="G20" s="45"/>
      <c r="H20" s="45"/>
    </row>
    <row r="21" spans="1:45">
      <c r="A21" s="46"/>
      <c r="B21" s="46"/>
      <c r="C21" s="46"/>
      <c r="D21" s="46"/>
      <c r="E21" s="46"/>
      <c r="F21" s="46"/>
      <c r="G21" s="46"/>
      <c r="H21" s="46"/>
    </row>
    <row r="48" spans="1:8" ht="11" customHeight="1">
      <c r="A48" s="47"/>
      <c r="B48" s="47"/>
      <c r="C48" s="47"/>
      <c r="D48" s="47"/>
      <c r="E48" s="47"/>
      <c r="F48" s="47"/>
      <c r="G48" s="47"/>
      <c r="H48" s="47"/>
    </row>
    <row r="49" spans="1:45">
      <c r="A49" s="48"/>
      <c r="B49" s="48"/>
      <c r="C49" s="48"/>
      <c r="D49" s="48"/>
      <c r="E49" s="48"/>
      <c r="F49" s="48"/>
      <c r="G49" s="48"/>
      <c r="H49" s="48"/>
    </row>
    <row r="50" spans="1:45" s="5" customFormat="1" ht="16" customHeight="1">
      <c r="A50" s="43" t="s">
        <v>16</v>
      </c>
      <c r="B50" s="43"/>
      <c r="C50" s="43"/>
      <c r="D50" s="43"/>
      <c r="E50" s="43"/>
      <c r="F50" s="43"/>
      <c r="G50" s="43"/>
      <c r="H50" s="4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</row>
    <row r="51" spans="1:45" s="6" customFormat="1" ht="16" customHeight="1">
      <c r="A51" s="44"/>
      <c r="B51" s="44"/>
      <c r="C51" s="44"/>
      <c r="D51" s="44"/>
      <c r="E51" s="44"/>
      <c r="F51" s="44"/>
      <c r="G51" s="44"/>
      <c r="H51" s="44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</row>
    <row r="52" spans="1:45" s="4" customFormat="1" ht="16" customHeight="1">
      <c r="A52" s="44"/>
      <c r="B52" s="44"/>
      <c r="C52" s="44"/>
      <c r="D52" s="44"/>
      <c r="E52" s="44"/>
      <c r="F52" s="44"/>
      <c r="G52" s="44"/>
      <c r="H52" s="44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</row>
    <row r="53" spans="1:45" s="3" customFormat="1">
      <c r="A53" s="74"/>
      <c r="B53" s="74"/>
      <c r="C53" s="74"/>
      <c r="D53" s="74"/>
      <c r="E53" s="74"/>
      <c r="F53" s="74"/>
      <c r="G53" s="74"/>
      <c r="H53" s="7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</row>
    <row r="54" spans="1:45" s="3" customFormat="1">
      <c r="A54" s="75"/>
      <c r="B54" s="75"/>
      <c r="C54" s="75"/>
      <c r="D54" s="75"/>
      <c r="E54" s="75"/>
      <c r="F54" s="75"/>
      <c r="G54" s="75"/>
      <c r="H54" s="75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</row>
    <row r="55" spans="1:45" s="3" customFormat="1">
      <c r="A55" s="75"/>
      <c r="B55" s="75"/>
      <c r="C55" s="75"/>
      <c r="D55" s="75"/>
      <c r="E55" s="75"/>
      <c r="F55" s="75"/>
      <c r="G55" s="75"/>
      <c r="H55" s="7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</row>
    <row r="56" spans="1:45" s="3" customFormat="1">
      <c r="A56" s="76"/>
      <c r="B56" s="76" t="s">
        <v>22</v>
      </c>
      <c r="C56" s="76" t="s">
        <v>21</v>
      </c>
      <c r="D56" s="77"/>
      <c r="E56" s="77"/>
      <c r="F56" s="18"/>
      <c r="G56" s="18"/>
      <c r="H56" s="18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</row>
    <row r="57" spans="1:45" s="3" customFormat="1">
      <c r="A57" s="78"/>
      <c r="B57" s="79">
        <f>$F$14</f>
        <v>89.639695512679253</v>
      </c>
      <c r="C57" s="80">
        <f>$E$13</f>
        <v>1815.248</v>
      </c>
      <c r="D57" s="77"/>
      <c r="E57" s="77"/>
      <c r="F57" s="18"/>
      <c r="G57" s="18"/>
      <c r="H57" s="18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</row>
    <row r="58" spans="1:45" s="3" customFormat="1">
      <c r="A58" s="76"/>
      <c r="B58" s="79">
        <f>$F$17</f>
        <v>89.639695512679253</v>
      </c>
      <c r="C58" s="79">
        <f>$E$16</f>
        <v>1815.248</v>
      </c>
      <c r="D58" s="77"/>
      <c r="E58" s="77"/>
      <c r="F58" s="18"/>
      <c r="G58" s="18"/>
      <c r="H58" s="18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</row>
    <row r="59" spans="1:45" s="3" customFormat="1">
      <c r="A59" s="18"/>
      <c r="B59" s="18"/>
      <c r="C59" s="18"/>
      <c r="D59" s="18"/>
      <c r="E59" s="18"/>
      <c r="F59" s="18"/>
      <c r="G59" s="18"/>
      <c r="H59" s="18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</row>
    <row r="60" spans="1:45" s="3" customFormat="1">
      <c r="A60" s="18"/>
      <c r="B60" s="18"/>
      <c r="C60" s="18"/>
      <c r="D60" s="18"/>
      <c r="E60" s="18"/>
      <c r="F60" s="18"/>
      <c r="G60" s="18"/>
      <c r="H60" s="18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</row>
    <row r="61" spans="1:45" s="3" customFormat="1">
      <c r="A61" s="18"/>
      <c r="B61" s="18"/>
      <c r="C61" s="18"/>
      <c r="D61" s="18"/>
      <c r="E61" s="18"/>
      <c r="F61" s="18"/>
      <c r="G61" s="18"/>
      <c r="H61" s="18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</row>
    <row r="62" spans="1:45" s="3" customFormat="1">
      <c r="A62" s="15"/>
      <c r="B62" s="15"/>
      <c r="C62" s="15"/>
      <c r="D62" s="15"/>
      <c r="E62" s="15"/>
      <c r="F62" s="15"/>
      <c r="G62" s="15"/>
      <c r="H62" s="15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5" s="3" customFormat="1">
      <c r="A63" s="15"/>
      <c r="B63" s="15"/>
      <c r="C63" s="15"/>
      <c r="D63" s="15"/>
      <c r="E63" s="15"/>
      <c r="F63" s="15"/>
      <c r="G63" s="15"/>
      <c r="H63" s="15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5" s="3" customFormat="1">
      <c r="A64" s="15"/>
      <c r="B64" s="15"/>
      <c r="C64" s="15"/>
      <c r="D64" s="15"/>
      <c r="E64" s="15"/>
      <c r="F64" s="15"/>
      <c r="G64" s="15"/>
      <c r="H64" s="15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s="3" customFormat="1">
      <c r="A65" s="15"/>
      <c r="B65" s="15"/>
      <c r="C65" s="15"/>
      <c r="D65" s="15"/>
      <c r="E65" s="15"/>
      <c r="F65" s="15"/>
      <c r="G65" s="15"/>
      <c r="H65" s="15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s="3" customFormat="1">
      <c r="A66" s="15"/>
      <c r="B66" s="15"/>
      <c r="C66" s="15"/>
      <c r="D66" s="15"/>
      <c r="E66" s="15"/>
      <c r="F66" s="15"/>
      <c r="G66" s="15"/>
      <c r="H66" s="15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s="3" customFormat="1">
      <c r="A67" s="15"/>
      <c r="B67" s="15"/>
      <c r="C67" s="15"/>
      <c r="D67" s="15"/>
      <c r="E67" s="15"/>
      <c r="F67" s="15"/>
      <c r="G67" s="15"/>
      <c r="H67" s="15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</row>
    <row r="68" spans="1:45" s="3" customFormat="1">
      <c r="A68" s="15"/>
      <c r="B68" s="15"/>
      <c r="C68" s="15"/>
      <c r="D68" s="15"/>
      <c r="E68" s="15"/>
      <c r="F68" s="15"/>
      <c r="G68" s="15"/>
      <c r="H68" s="15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</row>
    <row r="69" spans="1:45" s="3" customFormat="1">
      <c r="A69" s="15"/>
      <c r="B69" s="15"/>
      <c r="C69" s="15"/>
      <c r="D69" s="15"/>
      <c r="E69" s="15"/>
      <c r="F69" s="15"/>
      <c r="G69" s="15"/>
      <c r="H69" s="15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</row>
    <row r="70" spans="1:45" s="3" customFormat="1">
      <c r="A70" s="15"/>
      <c r="B70" s="15"/>
      <c r="C70" s="15"/>
      <c r="D70" s="15"/>
      <c r="E70" s="15"/>
      <c r="F70" s="15"/>
      <c r="G70" s="15"/>
      <c r="H70" s="15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</row>
    <row r="71" spans="1:45" s="3" customFormat="1">
      <c r="A71" s="15"/>
      <c r="B71" s="15"/>
      <c r="C71" s="15"/>
      <c r="D71" s="15"/>
      <c r="E71" s="15"/>
      <c r="F71" s="15"/>
      <c r="G71" s="15"/>
      <c r="H71" s="15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</row>
    <row r="72" spans="1:45" s="3" customFormat="1">
      <c r="A72" s="15"/>
      <c r="B72" s="15"/>
      <c r="C72" s="15"/>
      <c r="D72" s="15"/>
      <c r="E72" s="15"/>
      <c r="F72" s="15"/>
      <c r="G72" s="15"/>
      <c r="H72" s="15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</row>
    <row r="73" spans="1:45" s="3" customFormat="1">
      <c r="A73" s="15"/>
      <c r="B73" s="15"/>
      <c r="C73" s="15"/>
      <c r="D73" s="15"/>
      <c r="E73" s="15"/>
      <c r="F73" s="15"/>
      <c r="G73" s="15"/>
      <c r="H73" s="15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</row>
    <row r="74" spans="1:45" s="3" customFormat="1">
      <c r="A74" s="15"/>
      <c r="B74" s="15"/>
      <c r="C74" s="15"/>
      <c r="D74" s="15"/>
      <c r="E74" s="15"/>
      <c r="F74" s="15"/>
      <c r="G74" s="15"/>
      <c r="H74" s="15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</row>
    <row r="75" spans="1:45" s="3" customFormat="1">
      <c r="A75" s="15"/>
      <c r="B75" s="15"/>
      <c r="C75" s="15"/>
      <c r="D75" s="15"/>
      <c r="E75" s="15"/>
      <c r="F75" s="15"/>
      <c r="G75" s="15"/>
      <c r="H75" s="15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</row>
    <row r="76" spans="1:45" s="3" customFormat="1">
      <c r="A76" s="15"/>
      <c r="B76" s="15"/>
      <c r="C76" s="15"/>
      <c r="D76" s="15"/>
      <c r="E76" s="15"/>
      <c r="F76" s="15"/>
      <c r="G76" s="15"/>
      <c r="H76" s="15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</row>
    <row r="77" spans="1:45" s="3" customFormat="1">
      <c r="A77" s="15"/>
      <c r="B77" s="15"/>
      <c r="C77" s="15"/>
      <c r="D77" s="15"/>
      <c r="E77" s="15"/>
      <c r="F77" s="15"/>
      <c r="G77" s="15"/>
      <c r="H77" s="15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</row>
    <row r="78" spans="1:45" s="3" customFormat="1">
      <c r="A78" s="15"/>
      <c r="B78" s="15"/>
      <c r="C78" s="15"/>
      <c r="D78" s="15"/>
      <c r="E78" s="15"/>
      <c r="F78" s="15"/>
      <c r="G78" s="15"/>
      <c r="H78" s="15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</row>
    <row r="79" spans="1:45" s="3" customFormat="1">
      <c r="A79" s="15"/>
      <c r="B79" s="15"/>
      <c r="C79" s="15"/>
      <c r="D79" s="15"/>
      <c r="E79" s="15"/>
      <c r="F79" s="15"/>
      <c r="G79" s="15"/>
      <c r="H79" s="15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</row>
    <row r="80" spans="1:45" s="3" customFormat="1">
      <c r="A80" s="15"/>
      <c r="B80" s="15"/>
      <c r="C80" s="15"/>
      <c r="D80" s="15"/>
      <c r="E80" s="15"/>
      <c r="F80" s="15"/>
      <c r="G80" s="15"/>
      <c r="H80" s="15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45" s="3" customFormat="1">
      <c r="A81" s="15"/>
      <c r="B81" s="15"/>
      <c r="C81" s="15"/>
      <c r="D81" s="15"/>
      <c r="E81" s="15"/>
      <c r="F81" s="15"/>
      <c r="G81" s="15"/>
      <c r="H81" s="15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</row>
    <row r="82" spans="1:45" s="3" customFormat="1">
      <c r="A82" s="15"/>
      <c r="B82" s="15"/>
      <c r="C82" s="15"/>
      <c r="D82" s="15"/>
      <c r="E82" s="15"/>
      <c r="F82" s="15"/>
      <c r="G82" s="15"/>
      <c r="H82" s="15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</row>
    <row r="83" spans="1:45" s="3" customFormat="1">
      <c r="A83" s="15"/>
      <c r="B83" s="15"/>
      <c r="C83" s="15"/>
      <c r="D83" s="15"/>
      <c r="E83" s="15"/>
      <c r="F83" s="15"/>
      <c r="G83" s="15"/>
      <c r="H83" s="15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</row>
    <row r="84" spans="1:45" s="3" customFormat="1">
      <c r="A84" s="15"/>
      <c r="B84" s="15"/>
      <c r="C84" s="15"/>
      <c r="D84" s="15"/>
      <c r="E84" s="15"/>
      <c r="F84" s="15"/>
      <c r="G84" s="15"/>
      <c r="H84" s="15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</row>
    <row r="85" spans="1:45" s="3" customFormat="1">
      <c r="A85" s="15"/>
      <c r="B85" s="15"/>
      <c r="C85" s="15"/>
      <c r="D85" s="15"/>
      <c r="E85" s="15"/>
      <c r="F85" s="15"/>
      <c r="G85" s="15"/>
      <c r="H85" s="15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</row>
    <row r="86" spans="1:45" s="3" customFormat="1">
      <c r="A86" s="15"/>
      <c r="B86" s="15"/>
      <c r="C86" s="15"/>
      <c r="D86" s="15"/>
      <c r="E86" s="15"/>
      <c r="F86" s="15"/>
      <c r="G86" s="15"/>
      <c r="H86" s="15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</row>
    <row r="87" spans="1:45" s="3" customFormat="1">
      <c r="A87" s="15"/>
      <c r="B87" s="15"/>
      <c r="C87" s="15"/>
      <c r="D87" s="15"/>
      <c r="E87" s="15"/>
      <c r="F87" s="15"/>
      <c r="G87" s="15"/>
      <c r="H87" s="15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</row>
    <row r="88" spans="1:45" s="3" customFormat="1">
      <c r="A88" s="15"/>
      <c r="B88" s="15"/>
      <c r="C88" s="15"/>
      <c r="D88" s="15"/>
      <c r="E88" s="15"/>
      <c r="F88" s="15"/>
      <c r="G88" s="15"/>
      <c r="H88" s="15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</row>
    <row r="89" spans="1:45" s="3" customFormat="1">
      <c r="A89" s="15"/>
      <c r="B89" s="15"/>
      <c r="C89" s="15"/>
      <c r="D89" s="15"/>
      <c r="E89" s="15"/>
      <c r="F89" s="15"/>
      <c r="G89" s="15"/>
      <c r="H89" s="15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</row>
    <row r="90" spans="1:45" s="3" customFormat="1">
      <c r="A90" s="15"/>
      <c r="B90" s="15"/>
      <c r="C90" s="15"/>
      <c r="D90" s="15"/>
      <c r="E90" s="15"/>
      <c r="F90" s="15"/>
      <c r="G90" s="15"/>
      <c r="H90" s="15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</row>
    <row r="91" spans="1:45" s="3" customFormat="1">
      <c r="A91" s="15"/>
      <c r="B91" s="15"/>
      <c r="C91" s="15"/>
      <c r="D91" s="15"/>
      <c r="E91" s="15"/>
      <c r="F91" s="15"/>
      <c r="G91" s="15"/>
      <c r="H91" s="15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</row>
  </sheetData>
  <sheetProtection algorithmName="SHA-512" hashValue="fZ5d2GR4cc/4O9pmnHunZz62Q1AxgERmBYYzmmdrqkqMpuV37b7WSoc47BJP2Mp9qjEt/uCukWt2EyOJeHZ2/A==" saltValue="YDFXbLZL3i/hP9xmzo4YPg==" spinCount="100000" sheet="1" selectLockedCells="1"/>
  <mergeCells count="38">
    <mergeCell ref="A1:H2"/>
    <mergeCell ref="A5:H5"/>
    <mergeCell ref="A4:H4"/>
    <mergeCell ref="A3:H3"/>
    <mergeCell ref="A6:C6"/>
    <mergeCell ref="G6:H6"/>
    <mergeCell ref="A7:C7"/>
    <mergeCell ref="G7:H7"/>
    <mergeCell ref="A8:C8"/>
    <mergeCell ref="G8:H8"/>
    <mergeCell ref="A9:C9"/>
    <mergeCell ref="G9:H9"/>
    <mergeCell ref="A10:C10"/>
    <mergeCell ref="G10:H10"/>
    <mergeCell ref="A19:H19"/>
    <mergeCell ref="A18:H18"/>
    <mergeCell ref="A15:C15"/>
    <mergeCell ref="A16:C16"/>
    <mergeCell ref="A17:C17"/>
    <mergeCell ref="G15:H15"/>
    <mergeCell ref="G16:H16"/>
    <mergeCell ref="G11:H11"/>
    <mergeCell ref="A12:C12"/>
    <mergeCell ref="G12:H12"/>
    <mergeCell ref="A13:C13"/>
    <mergeCell ref="G13:H13"/>
    <mergeCell ref="A11:C11"/>
    <mergeCell ref="A14:C14"/>
    <mergeCell ref="A53:H53"/>
    <mergeCell ref="A20:H20"/>
    <mergeCell ref="A21:H21"/>
    <mergeCell ref="A48:H48"/>
    <mergeCell ref="A49:H49"/>
    <mergeCell ref="G14:H14"/>
    <mergeCell ref="G17:H17"/>
    <mergeCell ref="A50:H50"/>
    <mergeCell ref="A51:H51"/>
    <mergeCell ref="A52:H52"/>
  </mergeCells>
  <conditionalFormatting sqref="E13:E14">
    <cfRule type="colorScale" priority="1">
      <colorScale>
        <cfvo type="min"/>
        <cfvo type="num" val="2750"/>
        <color theme="0"/>
        <color rgb="FFFF0000"/>
      </colorScale>
    </cfRule>
  </conditionalFormatting>
  <printOptions horizontalCentered="1"/>
  <pageMargins left="0.47244094488188981" right="0.47244094488188981" top="0.47244094488188981" bottom="0.47244094488188981" header="0.31496062992125984" footer="0.31496062992125984"/>
  <pageSetup paperSize="9" orientation="portrait" r:id="rId1"/>
  <ignoredErrors>
    <ignoredError sqref="G10 E8 E11 E15" unlockedFormula="1"/>
    <ignoredError sqref="G13" formula="1"/>
    <ignoredError sqref="E9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WEIGHT_&amp;_BALANCE-ridotto</vt:lpstr>
      <vt:lpstr>'WEIGHT_&amp;_BALANCE-ridotto'!Area_stampa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cp:lastPrinted>2021-01-15T10:27:42Z</cp:lastPrinted>
  <dcterms:created xsi:type="dcterms:W3CDTF">2020-12-22T15:42:37Z</dcterms:created>
  <dcterms:modified xsi:type="dcterms:W3CDTF">2022-03-22T16:32:20Z</dcterms:modified>
  <cp:category/>
  <cp:contentStatus/>
</cp:coreProperties>
</file>