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livolsi/Documents/guidolivolsi.it/"/>
    </mc:Choice>
  </mc:AlternateContent>
  <xr:revisionPtr revIDLastSave="0" documentId="8_{9EABAE6D-5246-0848-9B74-50DD27F47E4B}" xr6:coauthVersionLast="36" xr6:coauthVersionMax="36" xr10:uidLastSave="{00000000-0000-0000-0000-000000000000}"/>
  <bookViews>
    <workbookView xWindow="0" yWindow="520" windowWidth="28800" windowHeight="16340" xr2:uid="{00000000-000D-0000-FFFF-FFFF00000000}"/>
  </bookViews>
  <sheets>
    <sheet name="P2006T_T" sheetId="1" r:id="rId1"/>
  </sheets>
  <definedNames>
    <definedName name="_xlnm.Print_Area" localSheetId="0">P2006T_T!$A$1:$I$48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K15" i="1"/>
  <c r="L15" i="1"/>
  <c r="H8" i="1" l="1"/>
  <c r="H9" i="1"/>
  <c r="H10" i="1"/>
  <c r="H7" i="1"/>
  <c r="I8" i="1" l="1"/>
  <c r="I10" i="1"/>
  <c r="I7" i="1"/>
  <c r="K16" i="1" s="1"/>
  <c r="G8" i="1"/>
  <c r="G10" i="1"/>
  <c r="G7" i="1"/>
  <c r="E8" i="1"/>
  <c r="E10" i="1"/>
  <c r="E7" i="1"/>
  <c r="L16" i="1" s="1"/>
  <c r="J16" i="1"/>
  <c r="J17" i="1" s="1"/>
  <c r="M16" i="1" l="1"/>
  <c r="M17" i="1" s="1"/>
  <c r="K17" i="1"/>
  <c r="L17" i="1"/>
  <c r="C9" i="1"/>
  <c r="J18" i="1" s="1"/>
  <c r="J19" i="1" s="1"/>
  <c r="J20" i="1" s="1"/>
  <c r="C11" i="1" l="1"/>
  <c r="I9" i="1"/>
  <c r="I11" i="1" s="1"/>
  <c r="G9" i="1"/>
  <c r="E9" i="1"/>
  <c r="E11" i="1" s="1"/>
  <c r="M18" i="1" l="1"/>
  <c r="M19" i="1" s="1"/>
  <c r="M20" i="1" s="1"/>
  <c r="G11" i="1"/>
  <c r="K18" i="1"/>
  <c r="K19" i="1" s="1"/>
  <c r="K20" i="1" s="1"/>
  <c r="L18" i="1"/>
  <c r="L19" i="1" s="1"/>
  <c r="L20" i="1" s="1"/>
</calcChain>
</file>

<file path=xl/sharedStrings.xml><?xml version="1.0" encoding="utf-8"?>
<sst xmlns="http://schemas.openxmlformats.org/spreadsheetml/2006/main" count="30" uniqueCount="30">
  <si>
    <t>LOADING AND FLIGHT CONDITION</t>
  </si>
  <si>
    <t>Kg</t>
  </si>
  <si>
    <t>[2] Pax</t>
  </si>
  <si>
    <t>[4] Baggage (Max 80 Kg)</t>
  </si>
  <si>
    <t>MTOW</t>
  </si>
  <si>
    <t>Aircraft</t>
  </si>
  <si>
    <t>https://www.sharperedgesolutions.com/support/weight-balance/P2006T</t>
  </si>
  <si>
    <t>Moment (old)</t>
  </si>
  <si>
    <t>Moment (new)</t>
  </si>
  <si>
    <t>old arm</t>
  </si>
  <si>
    <t>new arm</t>
  </si>
  <si>
    <t>Moment (mean)</t>
  </si>
  <si>
    <t>[1] PIC+CoP/Pax</t>
  </si>
  <si>
    <t>Arm [mt]^</t>
  </si>
  <si>
    <t>Moment [Kgm]^</t>
  </si>
  <si>
    <t>Arm [mt]^^</t>
  </si>
  <si>
    <t>Moment [Kgm]^^</t>
  </si>
  <si>
    <t>Arm [mt]^^^</t>
  </si>
  <si>
    <t>Moment [Kgm]^^^</t>
  </si>
  <si>
    <t>Mean Aerodynamic Chord (MAC) </t>
  </si>
  <si>
    <t>Liters</t>
  </si>
  <si>
    <t>Weight (Kg)°</t>
  </si>
  <si>
    <t>° Last weighing: October 5, 2012</t>
  </si>
  <si>
    <t>MTOW I-…T = 1180 Kg; Baggage max = 80 Kg.</t>
  </si>
  <si>
    <r>
      <t xml:space="preserve">^^^ </t>
    </r>
    <r>
      <rPr>
        <b/>
        <sz val="10"/>
        <color theme="1"/>
        <rFont val="ArialMT"/>
      </rPr>
      <t>Arm average value, indicated by the black line and circles in the graph.</t>
    </r>
  </si>
  <si>
    <t>°° The weight of the fuel is calculated by multiplying Liters * 0.72.</t>
  </si>
  <si>
    <t>^ Value (Desumed by the Flight Manual and web URL), indicated by the red line and squares in the graph.</t>
  </si>
  <si>
    <t>^^ Value (New), indicated by the blue line and triangles in the graph.</t>
  </si>
  <si>
    <t>[3] Useful Fuel (Lt)°°</t>
  </si>
  <si>
    <t xml:space="preserve">INSTRUCTIONS FOR CHECKING Weight AND BALANCE OF THE AIRCRAFT P2006T I -... 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</si>
</sst>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0">
    <font>
      <sz val="10"/>
      <color theme="1"/>
      <name val="ArialMT"/>
      <family val="2"/>
    </font>
    <font>
      <b/>
      <sz val="10"/>
      <color theme="1"/>
      <name val="ArialMT"/>
    </font>
    <font>
      <sz val="12"/>
      <color theme="1"/>
      <name val="ArialMT"/>
      <family val="2"/>
    </font>
    <font>
      <sz val="11"/>
      <color theme="1"/>
      <name val="ArialMT"/>
    </font>
    <font>
      <b/>
      <sz val="11"/>
      <color theme="1"/>
      <name val="ArialMT"/>
    </font>
    <font>
      <sz val="10"/>
      <color theme="1"/>
      <name val="ArialMT"/>
    </font>
    <font>
      <i/>
      <sz val="12"/>
      <color theme="1"/>
      <name val="ArialMT"/>
    </font>
    <font>
      <b/>
      <i/>
      <sz val="10"/>
      <color theme="1"/>
      <name val="ArialMT"/>
    </font>
    <font>
      <b/>
      <sz val="9"/>
      <color theme="1"/>
      <name val="ArialMT"/>
    </font>
    <font>
      <sz val="9"/>
      <color theme="1"/>
      <name val="ArialMT"/>
    </font>
    <font>
      <sz val="9"/>
      <color theme="1"/>
      <name val="Arial"/>
      <family val="2"/>
    </font>
    <font>
      <b/>
      <sz val="8"/>
      <color theme="1"/>
      <name val="ArialMT"/>
    </font>
    <font>
      <sz val="10"/>
      <color theme="0"/>
      <name val="ArialMT"/>
      <family val="2"/>
    </font>
    <font>
      <sz val="10"/>
      <color rgb="FFC00000"/>
      <name val="ArialMT"/>
    </font>
    <font>
      <sz val="11"/>
      <color rgb="FFC00000"/>
      <name val="ArialMT"/>
    </font>
    <font>
      <sz val="12"/>
      <color rgb="FFC00000"/>
      <name val="ArialMT"/>
      <family val="2"/>
    </font>
    <font>
      <i/>
      <sz val="12"/>
      <color rgb="FFC00000"/>
      <name val="ArialMT"/>
    </font>
    <font>
      <sz val="9"/>
      <color rgb="FFC00000"/>
      <name val="ArialMT"/>
    </font>
    <font>
      <sz val="9"/>
      <color rgb="FFC00000"/>
      <name val="Arial"/>
      <family val="2"/>
    </font>
    <font>
      <sz val="10"/>
      <color rgb="FFC00000"/>
      <name val="Arial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 applyProtection="1"/>
    <xf numFmtId="0" fontId="11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2" fillId="0" borderId="0" xfId="0" applyFont="1" applyAlignment="1" applyProtection="1">
      <alignment wrapText="1"/>
    </xf>
    <xf numFmtId="0" fontId="6" fillId="0" borderId="0" xfId="0" applyFont="1" applyProtection="1"/>
    <xf numFmtId="0" fontId="9" fillId="0" borderId="0" xfId="0" applyFont="1" applyAlignment="1" applyProtection="1">
      <alignment wrapText="1"/>
    </xf>
    <xf numFmtId="2" fontId="5" fillId="2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2" fontId="0" fillId="0" borderId="0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0" xfId="0" applyFont="1" applyBorder="1" applyProtection="1"/>
    <xf numFmtId="0" fontId="0" fillId="0" borderId="8" xfId="0" applyFont="1" applyBorder="1" applyAlignment="1" applyProtection="1">
      <alignment horizontal="center" vertical="center"/>
    </xf>
    <xf numFmtId="2" fontId="0" fillId="0" borderId="8" xfId="0" applyNumberFormat="1" applyFont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2" fontId="9" fillId="4" borderId="1" xfId="0" applyNumberFormat="1" applyFont="1" applyFill="1" applyBorder="1" applyAlignment="1" applyProtection="1">
      <alignment horizontal="right" vertical="center" wrapText="1"/>
    </xf>
    <xf numFmtId="164" fontId="9" fillId="4" borderId="1" xfId="0" applyNumberFormat="1" applyFont="1" applyFill="1" applyBorder="1" applyAlignment="1" applyProtection="1">
      <alignment horizontal="right" vertical="center" wrapText="1"/>
    </xf>
    <xf numFmtId="2" fontId="9" fillId="4" borderId="1" xfId="0" applyNumberFormat="1" applyFont="1" applyFill="1" applyBorder="1" applyAlignment="1" applyProtection="1">
      <alignment vertical="center" wrapText="1"/>
    </xf>
    <xf numFmtId="2" fontId="10" fillId="4" borderId="1" xfId="0" applyNumberFormat="1" applyFont="1" applyFill="1" applyBorder="1" applyAlignment="1" applyProtection="1">
      <alignment vertical="center" wrapText="1"/>
    </xf>
    <xf numFmtId="2" fontId="8" fillId="4" borderId="1" xfId="0" applyNumberFormat="1" applyFont="1" applyFill="1" applyBorder="1" applyAlignment="1" applyProtection="1">
      <alignment horizontal="right" vertical="center" wrapText="1"/>
    </xf>
    <xf numFmtId="164" fontId="8" fillId="4" borderId="1" xfId="0" applyNumberFormat="1" applyFont="1" applyFill="1" applyBorder="1" applyAlignment="1" applyProtection="1">
      <alignment horizontal="right" vertical="center" wrapText="1"/>
    </xf>
    <xf numFmtId="2" fontId="8" fillId="4" borderId="1" xfId="0" applyNumberFormat="1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5" borderId="8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 wrapText="1"/>
    </xf>
    <xf numFmtId="2" fontId="9" fillId="7" borderId="1" xfId="0" applyNumberFormat="1" applyFont="1" applyFill="1" applyBorder="1" applyAlignment="1" applyProtection="1">
      <alignment vertical="center" wrapText="1"/>
    </xf>
    <xf numFmtId="2" fontId="8" fillId="7" borderId="1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14" fillId="6" borderId="0" xfId="0" applyFont="1" applyFill="1" applyProtection="1"/>
    <xf numFmtId="0" fontId="14" fillId="6" borderId="0" xfId="0" applyFont="1" applyFill="1" applyAlignment="1" applyProtection="1">
      <alignment horizontal="center"/>
    </xf>
    <xf numFmtId="0" fontId="15" fillId="6" borderId="0" xfId="0" applyFont="1" applyFill="1" applyAlignment="1" applyProtection="1">
      <alignment wrapText="1"/>
    </xf>
    <xf numFmtId="0" fontId="15" fillId="6" borderId="0" xfId="0" applyFont="1" applyFill="1" applyAlignment="1" applyProtection="1">
      <alignment horizontal="center" wrapText="1"/>
    </xf>
    <xf numFmtId="0" fontId="16" fillId="6" borderId="0" xfId="0" applyFont="1" applyFill="1" applyProtection="1"/>
    <xf numFmtId="0" fontId="16" fillId="6" borderId="0" xfId="0" applyFont="1" applyFill="1" applyAlignment="1" applyProtection="1">
      <alignment horizontal="center"/>
    </xf>
    <xf numFmtId="0" fontId="17" fillId="6" borderId="0" xfId="0" applyFont="1" applyFill="1" applyAlignment="1" applyProtection="1">
      <alignment wrapText="1"/>
    </xf>
    <xf numFmtId="0" fontId="17" fillId="6" borderId="0" xfId="0" applyFont="1" applyFill="1" applyAlignment="1" applyProtection="1">
      <alignment horizontal="center" wrapText="1"/>
    </xf>
    <xf numFmtId="0" fontId="17" fillId="6" borderId="0" xfId="0" applyFont="1" applyFill="1" applyAlignment="1" applyProtection="1">
      <alignment horizontal="center" vertical="center" wrapText="1"/>
    </xf>
    <xf numFmtId="165" fontId="18" fillId="6" borderId="0" xfId="0" applyNumberFormat="1" applyFont="1" applyFill="1" applyAlignment="1" applyProtection="1">
      <alignment horizontal="center" vertical="center" wrapText="1"/>
    </xf>
    <xf numFmtId="165" fontId="17" fillId="6" borderId="0" xfId="0" applyNumberFormat="1" applyFont="1" applyFill="1" applyAlignment="1" applyProtection="1">
      <alignment horizontal="center" vertical="center" wrapText="1"/>
    </xf>
    <xf numFmtId="0" fontId="19" fillId="6" borderId="0" xfId="0" applyFont="1" applyFill="1" applyProtection="1"/>
    <xf numFmtId="0" fontId="19" fillId="6" borderId="0" xfId="0" applyFont="1" applyFill="1" applyAlignment="1" applyProtection="1">
      <alignment horizontal="center"/>
    </xf>
    <xf numFmtId="0" fontId="13" fillId="6" borderId="0" xfId="0" applyFont="1" applyFill="1" applyBorder="1" applyAlignment="1" applyProtection="1">
      <alignment horizontal="center" vertical="center"/>
    </xf>
    <xf numFmtId="0" fontId="13" fillId="6" borderId="0" xfId="0" applyFont="1" applyFill="1" applyAlignment="1" applyProtection="1">
      <alignment horizontal="center"/>
    </xf>
    <xf numFmtId="2" fontId="13" fillId="6" borderId="0" xfId="0" applyNumberFormat="1" applyFont="1" applyFill="1" applyBorder="1" applyAlignment="1" applyProtection="1">
      <alignment horizontal="center" vertical="center"/>
    </xf>
    <xf numFmtId="2" fontId="13" fillId="6" borderId="0" xfId="0" applyNumberFormat="1" applyFont="1" applyFill="1" applyAlignment="1" applyProtection="1">
      <alignment horizontal="center" vertical="center"/>
    </xf>
    <xf numFmtId="0" fontId="13" fillId="6" borderId="0" xfId="0" applyFont="1" applyFill="1" applyProtection="1"/>
    <xf numFmtId="0" fontId="19" fillId="6" borderId="0" xfId="0" applyFont="1" applyFill="1" applyAlignment="1" applyProtection="1">
      <alignment horizontal="center" vertical="center"/>
    </xf>
    <xf numFmtId="0" fontId="0" fillId="0" borderId="8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0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/>
    </xf>
    <xf numFmtId="0" fontId="9" fillId="7" borderId="13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9" fillId="7" borderId="15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2" fillId="0" borderId="7" xfId="0" applyFont="1" applyFill="1" applyBorder="1"/>
    <xf numFmtId="0" fontId="12" fillId="0" borderId="2" xfId="0" applyFont="1" applyFill="1" applyBorder="1"/>
    <xf numFmtId="0" fontId="12" fillId="0" borderId="11" xfId="0" applyFont="1" applyFill="1" applyBorder="1"/>
    <xf numFmtId="0" fontId="0" fillId="0" borderId="8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</cellXfs>
  <cellStyles count="1">
    <cellStyle name="Normale" xfId="0" builtinId="0"/>
  </cellStyles>
  <dxfs count="2"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fgColor rgb="FFC00000"/>
          <bgColor rgb="FFC00000"/>
        </patternFill>
      </fill>
    </dxf>
  </dxfs>
  <tableStyles count="0" defaultTableStyle="TableStyleMedium2" defaultPivotStyle="PivotStyleLight16"/>
  <colors>
    <mruColors>
      <color rgb="FFA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WEIGHT &amp; BALANCE - Loading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P2006T_T!$J$15:$J$20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859</c:v>
                </c:pt>
              </c:numCache>
            </c:numRef>
          </c:xVal>
          <c:yVal>
            <c:numRef>
              <c:f>P2006T_T!$K$15:$K$20</c:f>
              <c:numCache>
                <c:formatCode>0.00</c:formatCode>
                <c:ptCount val="6"/>
                <c:pt idx="0">
                  <c:v>365</c:v>
                </c:pt>
                <c:pt idx="1">
                  <c:v>365</c:v>
                </c:pt>
                <c:pt idx="2">
                  <c:v>365</c:v>
                </c:pt>
                <c:pt idx="3">
                  <c:v>365</c:v>
                </c:pt>
                <c:pt idx="4">
                  <c:v>365</c:v>
                </c:pt>
                <c:pt idx="5">
                  <c:v>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EC-CC47-84FE-3386E9DA544E}"/>
            </c:ext>
          </c:extLst>
        </c:ser>
        <c:ser>
          <c:idx val="0"/>
          <c:order val="1"/>
          <c:spPr>
            <a:ln w="127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P2006T_T!$J$15:$J$20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859</c:v>
                </c:pt>
              </c:numCache>
            </c:numRef>
          </c:xVal>
          <c:yVal>
            <c:numRef>
              <c:f>P2006T_T!$L$15:$L$20</c:f>
              <c:numCache>
                <c:formatCode>0.00</c:formatCode>
                <c:ptCount val="6"/>
                <c:pt idx="0">
                  <c:v>365</c:v>
                </c:pt>
                <c:pt idx="1">
                  <c:v>365</c:v>
                </c:pt>
                <c:pt idx="2">
                  <c:v>365</c:v>
                </c:pt>
                <c:pt idx="3">
                  <c:v>365</c:v>
                </c:pt>
                <c:pt idx="4">
                  <c:v>365</c:v>
                </c:pt>
                <c:pt idx="5">
                  <c:v>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EB-154E-9B45-EC256F519C6A}"/>
            </c:ext>
          </c:extLst>
        </c:ser>
        <c:ser>
          <c:idx val="2"/>
          <c:order val="2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5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AEB-154E-9B45-EC256F519C6A}"/>
              </c:ext>
            </c:extLst>
          </c:dPt>
          <c:xVal>
            <c:numRef>
              <c:f>P2006T_T!$J$15:$J$20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859</c:v>
                </c:pt>
              </c:numCache>
            </c:numRef>
          </c:xVal>
          <c:yVal>
            <c:numRef>
              <c:f>P2006T_T!$M$15:$M$20</c:f>
              <c:numCache>
                <c:formatCode>0.00</c:formatCode>
                <c:ptCount val="6"/>
                <c:pt idx="0">
                  <c:v>365</c:v>
                </c:pt>
                <c:pt idx="1">
                  <c:v>365</c:v>
                </c:pt>
                <c:pt idx="2">
                  <c:v>365</c:v>
                </c:pt>
                <c:pt idx="3">
                  <c:v>365</c:v>
                </c:pt>
                <c:pt idx="4">
                  <c:v>365</c:v>
                </c:pt>
                <c:pt idx="5">
                  <c:v>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B-154E-9B45-EC256F51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860335"/>
        <c:axId val="426845103"/>
      </c:scatterChart>
      <c:valAx>
        <c:axId val="426860335"/>
        <c:scaling>
          <c:orientation val="minMax"/>
          <c:max val="12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MASS</a:t>
                </a:r>
                <a:r>
                  <a:rPr lang="it-IT" b="1" baseline="0"/>
                  <a:t> (Kg)</a:t>
                </a:r>
                <a:endParaRPr lang="it-IT" b="1"/>
              </a:p>
            </c:rich>
          </c:tx>
          <c:layout>
            <c:manualLayout>
              <c:xMode val="edge"/>
              <c:yMode val="edge"/>
              <c:x val="0.47174855352287637"/>
              <c:y val="0.907095189411958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6845103"/>
        <c:crosses val="autoZero"/>
        <c:crossBetween val="midCat"/>
        <c:majorUnit val="100"/>
        <c:minorUnit val="10"/>
      </c:valAx>
      <c:valAx>
        <c:axId val="426845103"/>
        <c:scaling>
          <c:orientation val="minMax"/>
          <c:max val="5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MOMENT</a:t>
                </a:r>
                <a:r>
                  <a:rPr lang="it-IT" b="1" baseline="0"/>
                  <a:t> (Kgm)</a:t>
                </a:r>
                <a:endParaRPr lang="it-IT" b="1"/>
              </a:p>
            </c:rich>
          </c:tx>
          <c:layout>
            <c:manualLayout>
              <c:xMode val="edge"/>
              <c:yMode val="edge"/>
              <c:x val="1.423637273663626E-2"/>
              <c:y val="0.33823575308146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6860335"/>
        <c:crosses val="autoZero"/>
        <c:crossBetween val="midCat"/>
        <c:majorUnit val="40"/>
        <c:minorUnit val="10"/>
      </c:valAx>
      <c:spPr>
        <a:blipFill>
          <a:blip xmlns:r="http://schemas.openxmlformats.org/officeDocument/2006/relationships" r:embed="rId3"/>
          <a:stretch>
            <a:fillRect/>
          </a:stretch>
        </a:blipFill>
        <a:ln w="63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34997</xdr:colOff>
      <xdr:row>12</xdr:row>
      <xdr:rowOff>83271</xdr:rowOff>
    </xdr:from>
    <xdr:to>
      <xdr:col>8</xdr:col>
      <xdr:colOff>656816</xdr:colOff>
      <xdr:row>34</xdr:row>
      <xdr:rowOff>104494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B033917-6593-D248-B7F8-8A89E06E2A8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4"/>
  <sheetViews>
    <sheetView tabSelected="1" topLeftCell="A7" zoomScale="200" zoomScaleNormal="222" workbookViewId="0">
      <selection activeCell="C7" sqref="C7"/>
    </sheetView>
  </sheetViews>
  <sheetFormatPr baseColWidth="10" defaultColWidth="10.83203125" defaultRowHeight="13"/>
  <cols>
    <col min="1" max="1" width="21.1640625" style="5" customWidth="1"/>
    <col min="2" max="2" width="5.1640625" style="5" customWidth="1"/>
    <col min="3" max="3" width="8.83203125" style="5" customWidth="1"/>
    <col min="4" max="4" width="8" style="5" customWidth="1"/>
    <col min="5" max="9" width="8.83203125" style="5" customWidth="1"/>
    <col min="10" max="10" width="8.83203125" style="46" customWidth="1"/>
    <col min="11" max="11" width="13" style="46" customWidth="1"/>
    <col min="12" max="12" width="11.6640625" style="46" customWidth="1"/>
    <col min="13" max="13" width="13.5" style="47" customWidth="1"/>
    <col min="14" max="45" width="10.83203125" style="46"/>
    <col min="46" max="16384" width="10.83203125" style="1"/>
  </cols>
  <sheetData>
    <row r="1" spans="1:45" s="6" customFormat="1" ht="31" customHeight="1">
      <c r="A1" s="60" t="s">
        <v>29</v>
      </c>
      <c r="B1" s="61"/>
      <c r="C1" s="61"/>
      <c r="D1" s="61"/>
      <c r="E1" s="61"/>
      <c r="F1" s="61"/>
      <c r="G1" s="61"/>
      <c r="H1" s="61"/>
      <c r="I1" s="62"/>
      <c r="J1" s="35"/>
      <c r="K1" s="35"/>
      <c r="L1" s="35"/>
      <c r="M1" s="36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</row>
    <row r="2" spans="1:45" s="6" customFormat="1" ht="7" customHeight="1">
      <c r="A2" s="63"/>
      <c r="B2" s="64"/>
      <c r="C2" s="64"/>
      <c r="D2" s="64"/>
      <c r="E2" s="64"/>
      <c r="F2" s="64"/>
      <c r="G2" s="64"/>
      <c r="H2" s="64"/>
      <c r="I2" s="65"/>
      <c r="J2" s="35"/>
      <c r="K2" s="35"/>
      <c r="L2" s="35"/>
      <c r="M2" s="36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</row>
    <row r="3" spans="1:45" s="7" customFormat="1" ht="16" customHeight="1">
      <c r="A3" s="76" t="s">
        <v>23</v>
      </c>
      <c r="B3" s="77"/>
      <c r="C3" s="77"/>
      <c r="D3" s="77"/>
      <c r="E3" s="77"/>
      <c r="F3" s="77"/>
      <c r="G3" s="77"/>
      <c r="H3" s="77"/>
      <c r="I3" s="78"/>
      <c r="J3" s="37"/>
      <c r="K3" s="37"/>
      <c r="L3" s="37"/>
      <c r="M3" s="38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</row>
    <row r="4" spans="1:45" s="8" customFormat="1" ht="16" customHeight="1">
      <c r="A4" s="73" t="s">
        <v>0</v>
      </c>
      <c r="B4" s="74"/>
      <c r="C4" s="74"/>
      <c r="D4" s="74"/>
      <c r="E4" s="74"/>
      <c r="F4" s="74"/>
      <c r="G4" s="74"/>
      <c r="H4" s="74"/>
      <c r="I4" s="75"/>
      <c r="J4" s="39"/>
      <c r="K4" s="39"/>
      <c r="L4" s="39"/>
      <c r="M4" s="40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</row>
    <row r="5" spans="1:45" s="9" customFormat="1" ht="24">
      <c r="A5" s="2"/>
      <c r="B5" s="31" t="s">
        <v>20</v>
      </c>
      <c r="C5" s="31" t="s">
        <v>21</v>
      </c>
      <c r="D5" s="17" t="s">
        <v>13</v>
      </c>
      <c r="E5" s="17" t="s">
        <v>14</v>
      </c>
      <c r="F5" s="17" t="s">
        <v>15</v>
      </c>
      <c r="G5" s="17" t="s">
        <v>16</v>
      </c>
      <c r="H5" s="31" t="s">
        <v>17</v>
      </c>
      <c r="I5" s="31" t="s">
        <v>18</v>
      </c>
      <c r="J5" s="41"/>
      <c r="K5" s="41"/>
      <c r="L5" s="41"/>
      <c r="M5" s="42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</row>
    <row r="6" spans="1:45" s="9" customFormat="1" ht="16" customHeight="1">
      <c r="A6" s="3" t="s">
        <v>5</v>
      </c>
      <c r="B6" s="70"/>
      <c r="C6" s="23">
        <v>859</v>
      </c>
      <c r="D6" s="34"/>
      <c r="E6" s="23">
        <v>365</v>
      </c>
      <c r="F6" s="24"/>
      <c r="G6" s="25">
        <v>365</v>
      </c>
      <c r="H6" s="33"/>
      <c r="I6" s="33">
        <v>365</v>
      </c>
      <c r="J6" s="43" t="s">
        <v>9</v>
      </c>
      <c r="K6" s="43" t="s">
        <v>10</v>
      </c>
      <c r="L6" s="41"/>
      <c r="M6" s="42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</row>
    <row r="7" spans="1:45" s="9" customFormat="1" ht="16" customHeight="1">
      <c r="A7" s="3" t="s">
        <v>12</v>
      </c>
      <c r="B7" s="71"/>
      <c r="C7" s="27">
        <v>0</v>
      </c>
      <c r="D7" s="20">
        <v>-0.90600000000000003</v>
      </c>
      <c r="E7" s="22">
        <f>C7*D7</f>
        <v>0</v>
      </c>
      <c r="F7" s="20">
        <v>-0.89300000000000002</v>
      </c>
      <c r="G7" s="21">
        <f>C7*F7</f>
        <v>0</v>
      </c>
      <c r="H7" s="32">
        <f>(D7+F7)/2</f>
        <v>-0.89949999999999997</v>
      </c>
      <c r="I7" s="32">
        <f>C7*(D7+F7)/2</f>
        <v>0</v>
      </c>
      <c r="J7" s="44">
        <v>-0.90600000000000003</v>
      </c>
      <c r="K7" s="45">
        <v>-0.89300000000000002</v>
      </c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</row>
    <row r="8" spans="1:45" s="9" customFormat="1" ht="16" customHeight="1">
      <c r="A8" s="3" t="s">
        <v>2</v>
      </c>
      <c r="B8" s="72"/>
      <c r="C8" s="27">
        <v>0</v>
      </c>
      <c r="D8" s="20">
        <v>0.105</v>
      </c>
      <c r="E8" s="22">
        <f t="shared" ref="E8:E10" si="0">C8*D8</f>
        <v>0</v>
      </c>
      <c r="F8" s="20">
        <v>0.22600000000000001</v>
      </c>
      <c r="G8" s="21">
        <f t="shared" ref="G8:G10" si="1">C8*F8</f>
        <v>0</v>
      </c>
      <c r="H8" s="32">
        <f t="shared" ref="H8:H10" si="2">(D8+F8)/2</f>
        <v>0.16550000000000001</v>
      </c>
      <c r="I8" s="32">
        <f t="shared" ref="I8:I10" si="3">C8*(D8+F8)/2</f>
        <v>0</v>
      </c>
      <c r="J8" s="44">
        <v>0.105</v>
      </c>
      <c r="K8" s="45">
        <v>0.22600000000000001</v>
      </c>
      <c r="L8" s="41"/>
      <c r="M8" s="42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</row>
    <row r="9" spans="1:45" s="9" customFormat="1" ht="16" customHeight="1">
      <c r="A9" s="3" t="s">
        <v>28</v>
      </c>
      <c r="B9" s="26">
        <v>0</v>
      </c>
      <c r="C9" s="19">
        <f>B9*0.72</f>
        <v>0</v>
      </c>
      <c r="D9" s="20">
        <v>0.746</v>
      </c>
      <c r="E9" s="22">
        <f t="shared" si="0"/>
        <v>0</v>
      </c>
      <c r="F9" s="20">
        <v>0.755</v>
      </c>
      <c r="G9" s="21">
        <f t="shared" si="1"/>
        <v>0</v>
      </c>
      <c r="H9" s="32">
        <f t="shared" si="2"/>
        <v>0.75049999999999994</v>
      </c>
      <c r="I9" s="32">
        <f t="shared" si="3"/>
        <v>0</v>
      </c>
      <c r="J9" s="44">
        <v>0.746</v>
      </c>
      <c r="K9" s="45">
        <v>0.755</v>
      </c>
      <c r="L9" s="41"/>
      <c r="M9" s="42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</row>
    <row r="10" spans="1:45" s="9" customFormat="1" ht="16" customHeight="1">
      <c r="A10" s="3" t="s">
        <v>3</v>
      </c>
      <c r="B10" s="70"/>
      <c r="C10" s="27">
        <v>0</v>
      </c>
      <c r="D10" s="20">
        <v>0.187</v>
      </c>
      <c r="E10" s="22">
        <f t="shared" si="0"/>
        <v>0</v>
      </c>
      <c r="F10" s="20">
        <v>1.66</v>
      </c>
      <c r="G10" s="21">
        <f t="shared" si="1"/>
        <v>0</v>
      </c>
      <c r="H10" s="32">
        <f t="shared" si="2"/>
        <v>0.92349999999999999</v>
      </c>
      <c r="I10" s="32">
        <f t="shared" si="3"/>
        <v>0</v>
      </c>
      <c r="J10" s="44">
        <v>0.187</v>
      </c>
      <c r="K10" s="45">
        <v>1.66</v>
      </c>
      <c r="L10" s="41"/>
      <c r="M10" s="42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</row>
    <row r="11" spans="1:45" s="9" customFormat="1" ht="16" customHeight="1">
      <c r="A11" s="4" t="s">
        <v>4</v>
      </c>
      <c r="B11" s="72"/>
      <c r="C11" s="23">
        <f>C6+C7+C8+C9+C10</f>
        <v>859</v>
      </c>
      <c r="D11" s="18"/>
      <c r="E11" s="23">
        <f>E6+E7+E8+E9+E10</f>
        <v>365</v>
      </c>
      <c r="F11" s="24"/>
      <c r="G11" s="25">
        <f>SUM(G6:G10)</f>
        <v>365</v>
      </c>
      <c r="H11" s="33"/>
      <c r="I11" s="33">
        <f>SUM(I6:I10)</f>
        <v>365</v>
      </c>
      <c r="J11" s="41"/>
      <c r="K11" s="41"/>
      <c r="L11" s="41"/>
      <c r="M11" s="42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</row>
    <row r="12" spans="1:45" ht="7" customHeight="1">
      <c r="A12" s="63"/>
      <c r="B12" s="64"/>
      <c r="C12" s="64"/>
      <c r="D12" s="64"/>
      <c r="E12" s="64"/>
      <c r="F12" s="64"/>
      <c r="G12" s="64"/>
      <c r="H12" s="64"/>
      <c r="I12" s="65"/>
    </row>
    <row r="13" spans="1:45">
      <c r="A13" s="82"/>
      <c r="B13" s="83"/>
      <c r="C13" s="83"/>
      <c r="D13" s="83"/>
      <c r="E13" s="83"/>
      <c r="F13" s="83"/>
      <c r="G13" s="83"/>
      <c r="H13" s="83"/>
      <c r="I13" s="84"/>
    </row>
    <row r="14" spans="1:45">
      <c r="A14" s="15"/>
      <c r="B14" s="11"/>
      <c r="C14" s="11"/>
      <c r="D14" s="11"/>
      <c r="E14" s="11"/>
      <c r="F14" s="11"/>
      <c r="G14" s="11"/>
      <c r="H14" s="11"/>
      <c r="I14" s="13"/>
      <c r="J14" s="48" t="s">
        <v>1</v>
      </c>
      <c r="K14" s="48" t="s">
        <v>11</v>
      </c>
      <c r="L14" s="48" t="s">
        <v>7</v>
      </c>
      <c r="M14" s="49" t="s">
        <v>8</v>
      </c>
    </row>
    <row r="15" spans="1:45">
      <c r="A15" s="16"/>
      <c r="B15" s="12"/>
      <c r="C15" s="11"/>
      <c r="D15" s="11"/>
      <c r="E15" s="11"/>
      <c r="F15" s="11"/>
      <c r="G15" s="11"/>
      <c r="H15" s="11"/>
      <c r="I15" s="14"/>
      <c r="J15" s="50">
        <v>0</v>
      </c>
      <c r="K15" s="50">
        <f>I6</f>
        <v>365</v>
      </c>
      <c r="L15" s="50">
        <f>E6</f>
        <v>365</v>
      </c>
      <c r="M15" s="50">
        <f>G6</f>
        <v>365</v>
      </c>
    </row>
    <row r="16" spans="1:45">
      <c r="A16" s="16"/>
      <c r="B16" s="12"/>
      <c r="C16" s="11"/>
      <c r="D16" s="11"/>
      <c r="E16" s="11"/>
      <c r="F16" s="11"/>
      <c r="G16" s="11"/>
      <c r="H16" s="11"/>
      <c r="I16" s="14"/>
      <c r="J16" s="50">
        <f>C7</f>
        <v>0</v>
      </c>
      <c r="K16" s="50">
        <f>I6-(-I7)</f>
        <v>365</v>
      </c>
      <c r="L16" s="50">
        <f>E6-(-E7)</f>
        <v>365</v>
      </c>
      <c r="M16" s="51">
        <f>M15-(-G7)</f>
        <v>365</v>
      </c>
    </row>
    <row r="17" spans="1:13">
      <c r="A17" s="16"/>
      <c r="B17" s="12"/>
      <c r="C17" s="11"/>
      <c r="D17" s="11"/>
      <c r="E17" s="11"/>
      <c r="F17" s="11"/>
      <c r="G17" s="11"/>
      <c r="H17" s="11"/>
      <c r="I17" s="14"/>
      <c r="J17" s="50">
        <f>J16+C8</f>
        <v>0</v>
      </c>
      <c r="K17" s="50">
        <f>K16+I8</f>
        <v>365</v>
      </c>
      <c r="L17" s="50">
        <f>L16+E8</f>
        <v>365</v>
      </c>
      <c r="M17" s="51">
        <f>M16+G8</f>
        <v>365</v>
      </c>
    </row>
    <row r="18" spans="1:13">
      <c r="A18" s="16"/>
      <c r="B18" s="10"/>
      <c r="C18" s="11"/>
      <c r="D18" s="11"/>
      <c r="E18" s="11"/>
      <c r="F18" s="11"/>
      <c r="G18" s="11"/>
      <c r="H18" s="11"/>
      <c r="I18" s="14"/>
      <c r="J18" s="50">
        <f>J17+C9</f>
        <v>0</v>
      </c>
      <c r="K18" s="50">
        <f>K17+I9</f>
        <v>365</v>
      </c>
      <c r="L18" s="50">
        <f>L17+E9</f>
        <v>365</v>
      </c>
      <c r="M18" s="51">
        <f>M17+G9</f>
        <v>365</v>
      </c>
    </row>
    <row r="19" spans="1:13">
      <c r="A19" s="16"/>
      <c r="B19" s="12"/>
      <c r="C19" s="11"/>
      <c r="D19" s="11"/>
      <c r="E19" s="11"/>
      <c r="F19" s="11"/>
      <c r="G19" s="11"/>
      <c r="H19" s="11"/>
      <c r="I19" s="14"/>
      <c r="J19" s="50">
        <f>J18+C10</f>
        <v>0</v>
      </c>
      <c r="K19" s="50">
        <f>K18+I10</f>
        <v>365</v>
      </c>
      <c r="L19" s="50">
        <f>L18+E10</f>
        <v>365</v>
      </c>
      <c r="M19" s="51">
        <f>M18+G10</f>
        <v>365</v>
      </c>
    </row>
    <row r="20" spans="1:13">
      <c r="A20" s="16"/>
      <c r="B20" s="12"/>
      <c r="C20" s="11"/>
      <c r="D20" s="11"/>
      <c r="E20" s="11"/>
      <c r="F20" s="11"/>
      <c r="G20" s="11"/>
      <c r="H20" s="11"/>
      <c r="I20" s="13"/>
      <c r="J20" s="50">
        <f>J19+C6</f>
        <v>859</v>
      </c>
      <c r="K20" s="50">
        <f>K19</f>
        <v>365</v>
      </c>
      <c r="L20" s="50">
        <f>L19</f>
        <v>365</v>
      </c>
      <c r="M20" s="51">
        <f>M19</f>
        <v>365</v>
      </c>
    </row>
    <row r="21" spans="1:13">
      <c r="A21" s="15"/>
      <c r="B21" s="11"/>
      <c r="C21" s="11"/>
      <c r="D21" s="11"/>
      <c r="E21" s="11"/>
      <c r="F21" s="11"/>
      <c r="G21" s="11"/>
      <c r="H21" s="11"/>
      <c r="I21" s="13"/>
      <c r="J21" s="52"/>
      <c r="K21" s="52"/>
      <c r="L21" s="52"/>
      <c r="M21" s="49"/>
    </row>
    <row r="22" spans="1:13">
      <c r="A22" s="15"/>
      <c r="B22" s="11"/>
      <c r="C22" s="11"/>
      <c r="D22" s="11"/>
      <c r="E22" s="11"/>
      <c r="F22" s="11"/>
      <c r="G22" s="11"/>
      <c r="H22" s="11"/>
      <c r="I22" s="13"/>
      <c r="J22" s="52"/>
      <c r="K22" s="52"/>
      <c r="L22" s="52"/>
      <c r="M22" s="49"/>
    </row>
    <row r="23" spans="1:13">
      <c r="A23" s="15"/>
      <c r="B23" s="11"/>
      <c r="C23" s="11"/>
      <c r="D23" s="11"/>
      <c r="E23" s="11"/>
      <c r="F23" s="11"/>
      <c r="G23" s="11"/>
      <c r="H23" s="11"/>
      <c r="I23" s="13"/>
      <c r="K23" s="52"/>
      <c r="L23" s="52"/>
    </row>
    <row r="24" spans="1:13">
      <c r="A24" s="15"/>
      <c r="B24" s="11"/>
      <c r="C24" s="11"/>
      <c r="D24" s="11"/>
      <c r="E24" s="11"/>
      <c r="F24" s="11"/>
      <c r="G24" s="11"/>
      <c r="H24" s="11"/>
      <c r="I24" s="13"/>
      <c r="L24" s="52"/>
    </row>
    <row r="25" spans="1:13">
      <c r="A25" s="15"/>
      <c r="B25" s="11"/>
      <c r="C25" s="11"/>
      <c r="D25" s="11"/>
      <c r="E25" s="11"/>
      <c r="F25" s="11"/>
      <c r="G25" s="11"/>
      <c r="H25" s="11"/>
      <c r="I25" s="13"/>
      <c r="K25" s="52"/>
      <c r="L25" s="52"/>
    </row>
    <row r="26" spans="1:13">
      <c r="A26" s="15"/>
      <c r="B26" s="11"/>
      <c r="C26" s="11"/>
      <c r="D26" s="11"/>
      <c r="E26" s="11"/>
      <c r="F26" s="11"/>
      <c r="G26" s="11"/>
      <c r="H26" s="11"/>
      <c r="I26" s="13"/>
      <c r="K26" s="52"/>
      <c r="L26" s="52"/>
    </row>
    <row r="27" spans="1:13">
      <c r="A27" s="15"/>
      <c r="B27" s="11"/>
      <c r="C27" s="11"/>
      <c r="D27" s="11"/>
      <c r="E27" s="11"/>
      <c r="F27" s="11"/>
      <c r="G27" s="11"/>
      <c r="H27" s="11"/>
      <c r="I27" s="13"/>
    </row>
    <row r="28" spans="1:13">
      <c r="A28" s="15"/>
      <c r="B28" s="11"/>
      <c r="C28" s="11"/>
      <c r="D28" s="11"/>
      <c r="E28" s="11"/>
      <c r="F28" s="11"/>
      <c r="G28" s="11"/>
      <c r="H28" s="11"/>
      <c r="I28" s="13"/>
    </row>
    <row r="29" spans="1:13">
      <c r="A29" s="15"/>
      <c r="B29" s="11"/>
      <c r="C29" s="11"/>
      <c r="D29" s="11"/>
      <c r="E29" s="11"/>
      <c r="F29" s="11"/>
      <c r="G29" s="11"/>
      <c r="H29" s="11"/>
      <c r="I29" s="13"/>
    </row>
    <row r="30" spans="1:13">
      <c r="A30" s="15"/>
      <c r="B30" s="11"/>
      <c r="C30" s="11"/>
      <c r="D30" s="11"/>
      <c r="E30" s="11"/>
      <c r="F30" s="11"/>
      <c r="G30" s="11"/>
      <c r="H30" s="11"/>
      <c r="I30" s="13"/>
    </row>
    <row r="31" spans="1:13">
      <c r="A31" s="54"/>
      <c r="B31" s="55"/>
      <c r="C31" s="55"/>
      <c r="D31" s="55"/>
      <c r="E31" s="55"/>
      <c r="F31" s="55"/>
      <c r="G31" s="55"/>
      <c r="H31" s="55"/>
      <c r="I31" s="56"/>
    </row>
    <row r="32" spans="1:13">
      <c r="A32" s="66"/>
      <c r="B32" s="67"/>
      <c r="C32" s="67"/>
      <c r="D32" s="67"/>
      <c r="E32" s="67"/>
      <c r="F32" s="67"/>
      <c r="G32" s="67"/>
      <c r="H32" s="67"/>
      <c r="I32" s="68"/>
    </row>
    <row r="33" spans="1:9">
      <c r="A33" s="15"/>
      <c r="B33" s="11"/>
      <c r="C33" s="11"/>
      <c r="D33" s="11"/>
      <c r="E33" s="11"/>
      <c r="F33" s="11"/>
      <c r="G33" s="11"/>
      <c r="H33" s="11"/>
      <c r="I33" s="13"/>
    </row>
    <row r="34" spans="1:9">
      <c r="A34" s="15"/>
      <c r="B34" s="11"/>
      <c r="C34" s="11"/>
      <c r="D34" s="11"/>
      <c r="E34" s="11"/>
      <c r="F34" s="11"/>
      <c r="G34" s="11"/>
      <c r="H34" s="11"/>
      <c r="I34" s="13"/>
    </row>
    <row r="35" spans="1:9">
      <c r="A35" s="15"/>
      <c r="B35" s="11"/>
      <c r="C35" s="11"/>
      <c r="D35" s="11"/>
      <c r="E35" s="11"/>
      <c r="F35" s="11"/>
      <c r="G35" s="11"/>
      <c r="H35" s="11"/>
      <c r="I35" s="13"/>
    </row>
    <row r="36" spans="1:9" ht="7" customHeight="1">
      <c r="A36" s="28"/>
      <c r="B36" s="29"/>
      <c r="C36" s="29"/>
      <c r="D36" s="29"/>
      <c r="E36" s="29"/>
      <c r="F36" s="29"/>
      <c r="G36" s="29"/>
      <c r="H36" s="29"/>
      <c r="I36" s="30"/>
    </row>
    <row r="37" spans="1:9" ht="14" customHeight="1">
      <c r="A37" s="79" t="s">
        <v>6</v>
      </c>
      <c r="B37" s="80"/>
      <c r="C37" s="80"/>
      <c r="D37" s="80"/>
      <c r="E37" s="80"/>
      <c r="F37" s="80"/>
      <c r="G37" s="80"/>
      <c r="H37" s="80"/>
      <c r="I37" s="81"/>
    </row>
    <row r="38" spans="1:9" ht="18" customHeight="1">
      <c r="A38" s="66" t="s">
        <v>26</v>
      </c>
      <c r="B38" s="67"/>
      <c r="C38" s="67"/>
      <c r="D38" s="67"/>
      <c r="E38" s="67"/>
      <c r="F38" s="67"/>
      <c r="G38" s="67"/>
      <c r="H38" s="67"/>
      <c r="I38" s="68"/>
    </row>
    <row r="39" spans="1:9" ht="18" customHeight="1">
      <c r="A39" s="54" t="s">
        <v>27</v>
      </c>
      <c r="B39" s="55"/>
      <c r="C39" s="55"/>
      <c r="D39" s="55"/>
      <c r="E39" s="55"/>
      <c r="F39" s="55"/>
      <c r="G39" s="55"/>
      <c r="H39" s="55"/>
      <c r="I39" s="56"/>
    </row>
    <row r="40" spans="1:9" ht="18" customHeight="1">
      <c r="A40" s="69" t="s">
        <v>24</v>
      </c>
      <c r="B40" s="55"/>
      <c r="C40" s="55"/>
      <c r="D40" s="55"/>
      <c r="E40" s="55"/>
      <c r="F40" s="55"/>
      <c r="G40" s="55"/>
      <c r="H40" s="55"/>
      <c r="I40" s="56"/>
    </row>
    <row r="41" spans="1:9" ht="18" customHeight="1">
      <c r="A41" s="54" t="s">
        <v>22</v>
      </c>
      <c r="B41" s="55"/>
      <c r="C41" s="55"/>
      <c r="D41" s="55"/>
      <c r="E41" s="55"/>
      <c r="F41" s="55"/>
      <c r="G41" s="55"/>
      <c r="H41" s="55"/>
      <c r="I41" s="56"/>
    </row>
    <row r="42" spans="1:9" ht="18" customHeight="1">
      <c r="A42" s="54" t="s">
        <v>25</v>
      </c>
      <c r="B42" s="55"/>
      <c r="C42" s="55"/>
      <c r="D42" s="55"/>
      <c r="E42" s="55"/>
      <c r="F42" s="55"/>
      <c r="G42" s="55"/>
      <c r="H42" s="55"/>
      <c r="I42" s="56"/>
    </row>
    <row r="43" spans="1:9" ht="18" customHeight="1">
      <c r="A43" s="54" t="s">
        <v>19</v>
      </c>
      <c r="B43" s="55"/>
      <c r="C43" s="55"/>
      <c r="D43" s="55"/>
      <c r="E43" s="55"/>
      <c r="F43" s="55"/>
      <c r="G43" s="55"/>
      <c r="H43" s="55"/>
      <c r="I43" s="56"/>
    </row>
    <row r="44" spans="1:9">
      <c r="A44" s="54"/>
      <c r="B44" s="55"/>
      <c r="C44" s="55"/>
      <c r="D44" s="55"/>
      <c r="E44" s="55"/>
      <c r="F44" s="55"/>
      <c r="G44" s="55"/>
      <c r="H44" s="55"/>
      <c r="I44" s="56"/>
    </row>
    <row r="45" spans="1:9">
      <c r="A45" s="54"/>
      <c r="B45" s="55"/>
      <c r="C45" s="55"/>
      <c r="D45" s="55"/>
      <c r="E45" s="55"/>
      <c r="F45" s="55"/>
      <c r="G45" s="55"/>
      <c r="H45" s="55"/>
      <c r="I45" s="56"/>
    </row>
    <row r="46" spans="1:9">
      <c r="A46" s="54"/>
      <c r="B46" s="55"/>
      <c r="C46" s="55"/>
      <c r="D46" s="55"/>
      <c r="E46" s="55"/>
      <c r="F46" s="55"/>
      <c r="G46" s="55"/>
      <c r="H46" s="55"/>
      <c r="I46" s="56"/>
    </row>
    <row r="47" spans="1:9">
      <c r="A47" s="54"/>
      <c r="B47" s="55"/>
      <c r="C47" s="55"/>
      <c r="D47" s="55"/>
      <c r="E47" s="55"/>
      <c r="F47" s="55"/>
      <c r="G47" s="55"/>
      <c r="H47" s="55"/>
      <c r="I47" s="56"/>
    </row>
    <row r="48" spans="1:9">
      <c r="A48" s="57"/>
      <c r="B48" s="58"/>
      <c r="C48" s="58"/>
      <c r="D48" s="58"/>
      <c r="E48" s="58"/>
      <c r="F48" s="58"/>
      <c r="G48" s="58"/>
      <c r="H48" s="58"/>
      <c r="I48" s="59"/>
    </row>
    <row r="49" spans="1:13" s="46" customFormat="1">
      <c r="A49" s="53"/>
      <c r="B49" s="53"/>
      <c r="C49" s="53"/>
      <c r="D49" s="53"/>
      <c r="E49" s="53"/>
      <c r="F49" s="53"/>
      <c r="G49" s="53"/>
      <c r="H49" s="53"/>
      <c r="I49" s="53"/>
      <c r="M49" s="47"/>
    </row>
    <row r="50" spans="1:13" s="46" customFormat="1">
      <c r="A50" s="53"/>
      <c r="B50" s="53"/>
      <c r="C50" s="53"/>
      <c r="D50" s="53"/>
      <c r="E50" s="53"/>
      <c r="F50" s="53"/>
      <c r="G50" s="53"/>
      <c r="H50" s="53"/>
      <c r="I50" s="53"/>
      <c r="M50" s="47"/>
    </row>
    <row r="51" spans="1:13" s="46" customFormat="1">
      <c r="A51" s="53"/>
      <c r="B51" s="53"/>
      <c r="C51" s="53"/>
      <c r="D51" s="53"/>
      <c r="E51" s="53"/>
      <c r="F51" s="53"/>
      <c r="G51" s="53"/>
      <c r="H51" s="53"/>
      <c r="I51" s="53"/>
      <c r="M51" s="47"/>
    </row>
    <row r="52" spans="1:13" s="46" customFormat="1">
      <c r="A52" s="53"/>
      <c r="B52" s="53"/>
      <c r="C52" s="53"/>
      <c r="D52" s="53"/>
      <c r="E52" s="53"/>
      <c r="F52" s="53"/>
      <c r="G52" s="53"/>
      <c r="H52" s="53"/>
      <c r="I52" s="53"/>
      <c r="M52" s="47"/>
    </row>
    <row r="53" spans="1:13" s="46" customFormat="1">
      <c r="A53" s="53"/>
      <c r="B53" s="53"/>
      <c r="C53" s="53"/>
      <c r="D53" s="53"/>
      <c r="E53" s="53"/>
      <c r="F53" s="53"/>
      <c r="G53" s="53"/>
      <c r="H53" s="53"/>
      <c r="I53" s="53"/>
      <c r="M53" s="47"/>
    </row>
    <row r="54" spans="1:13" s="46" customFormat="1">
      <c r="A54" s="53"/>
      <c r="B54" s="53"/>
      <c r="C54" s="53"/>
      <c r="D54" s="53"/>
      <c r="E54" s="53"/>
      <c r="F54" s="53"/>
      <c r="G54" s="53"/>
      <c r="H54" s="53"/>
      <c r="I54" s="53"/>
      <c r="M54" s="47"/>
    </row>
    <row r="55" spans="1:13" s="46" customFormat="1">
      <c r="A55" s="53"/>
      <c r="B55" s="53"/>
      <c r="C55" s="53"/>
      <c r="D55" s="53"/>
      <c r="E55" s="53"/>
      <c r="F55" s="53"/>
      <c r="G55" s="53"/>
      <c r="H55" s="53"/>
      <c r="I55" s="53"/>
      <c r="M55" s="47"/>
    </row>
    <row r="56" spans="1:13" s="46" customFormat="1">
      <c r="A56" s="53"/>
      <c r="B56" s="53"/>
      <c r="C56" s="53"/>
      <c r="D56" s="53"/>
      <c r="E56" s="53"/>
      <c r="F56" s="53"/>
      <c r="G56" s="53"/>
      <c r="H56" s="53"/>
      <c r="I56" s="53"/>
      <c r="M56" s="47"/>
    </row>
    <row r="57" spans="1:13" s="46" customFormat="1">
      <c r="A57" s="53"/>
      <c r="B57" s="53"/>
      <c r="C57" s="53"/>
      <c r="D57" s="53"/>
      <c r="E57" s="53"/>
      <c r="F57" s="53"/>
      <c r="G57" s="53"/>
      <c r="H57" s="53"/>
      <c r="I57" s="53"/>
      <c r="M57" s="47"/>
    </row>
    <row r="58" spans="1:13" s="46" customFormat="1">
      <c r="A58" s="53"/>
      <c r="B58" s="53"/>
      <c r="C58" s="53"/>
      <c r="D58" s="53"/>
      <c r="E58" s="53"/>
      <c r="F58" s="53"/>
      <c r="G58" s="53"/>
      <c r="H58" s="53"/>
      <c r="I58" s="53"/>
      <c r="M58" s="47"/>
    </row>
    <row r="59" spans="1:13" s="46" customFormat="1">
      <c r="A59" s="53"/>
      <c r="B59" s="53"/>
      <c r="C59" s="53"/>
      <c r="D59" s="53"/>
      <c r="E59" s="53"/>
      <c r="F59" s="53"/>
      <c r="G59" s="53"/>
      <c r="H59" s="53"/>
      <c r="I59" s="53"/>
      <c r="M59" s="47"/>
    </row>
    <row r="60" spans="1:13" s="46" customFormat="1">
      <c r="A60" s="53"/>
      <c r="B60" s="53"/>
      <c r="C60" s="53"/>
      <c r="D60" s="53"/>
      <c r="E60" s="53"/>
      <c r="F60" s="53"/>
      <c r="G60" s="53"/>
      <c r="H60" s="53"/>
      <c r="I60" s="53"/>
      <c r="M60" s="47"/>
    </row>
    <row r="61" spans="1:13" s="46" customFormat="1">
      <c r="A61" s="53"/>
      <c r="B61" s="53"/>
      <c r="C61" s="53"/>
      <c r="D61" s="53"/>
      <c r="E61" s="53"/>
      <c r="F61" s="53"/>
      <c r="G61" s="53"/>
      <c r="H61" s="53"/>
      <c r="I61" s="53"/>
      <c r="M61" s="47"/>
    </row>
    <row r="62" spans="1:13" s="46" customFormat="1">
      <c r="A62" s="53"/>
      <c r="B62" s="53"/>
      <c r="C62" s="53"/>
      <c r="D62" s="53"/>
      <c r="E62" s="53"/>
      <c r="F62" s="53"/>
      <c r="G62" s="53"/>
      <c r="H62" s="53"/>
      <c r="I62" s="53"/>
      <c r="M62" s="47"/>
    </row>
    <row r="63" spans="1:13" s="46" customFormat="1">
      <c r="A63" s="53"/>
      <c r="B63" s="53"/>
      <c r="C63" s="53"/>
      <c r="D63" s="53"/>
      <c r="E63" s="53"/>
      <c r="F63" s="53"/>
      <c r="G63" s="53"/>
      <c r="H63" s="53"/>
      <c r="I63" s="53"/>
      <c r="M63" s="47"/>
    </row>
    <row r="64" spans="1:13" s="46" customFormat="1">
      <c r="A64" s="53"/>
      <c r="B64" s="53"/>
      <c r="C64" s="53"/>
      <c r="D64" s="53"/>
      <c r="E64" s="53"/>
      <c r="F64" s="53"/>
      <c r="G64" s="53"/>
      <c r="H64" s="53"/>
      <c r="I64" s="53"/>
      <c r="M64" s="47"/>
    </row>
    <row r="65" spans="1:13" s="46" customFormat="1">
      <c r="A65" s="53"/>
      <c r="B65" s="53"/>
      <c r="C65" s="53"/>
      <c r="D65" s="53"/>
      <c r="E65" s="53"/>
      <c r="F65" s="53"/>
      <c r="G65" s="53"/>
      <c r="H65" s="53"/>
      <c r="I65" s="53"/>
      <c r="M65" s="47"/>
    </row>
    <row r="66" spans="1:13" s="46" customFormat="1">
      <c r="A66" s="53"/>
      <c r="B66" s="53"/>
      <c r="C66" s="53"/>
      <c r="D66" s="53"/>
      <c r="E66" s="53"/>
      <c r="F66" s="53"/>
      <c r="G66" s="53"/>
      <c r="H66" s="53"/>
      <c r="I66" s="53"/>
      <c r="M66" s="47"/>
    </row>
    <row r="67" spans="1:13" s="46" customFormat="1">
      <c r="A67" s="53"/>
      <c r="B67" s="53"/>
      <c r="C67" s="53"/>
      <c r="D67" s="53"/>
      <c r="E67" s="53"/>
      <c r="F67" s="53"/>
      <c r="G67" s="53"/>
      <c r="H67" s="53"/>
      <c r="I67" s="53"/>
      <c r="M67" s="47"/>
    </row>
    <row r="68" spans="1:13" s="46" customFormat="1">
      <c r="A68" s="53"/>
      <c r="B68" s="53"/>
      <c r="C68" s="53"/>
      <c r="D68" s="53"/>
      <c r="E68" s="53"/>
      <c r="F68" s="53"/>
      <c r="G68" s="53"/>
      <c r="H68" s="53"/>
      <c r="I68" s="53"/>
      <c r="M68" s="47"/>
    </row>
    <row r="69" spans="1:13" s="46" customFormat="1">
      <c r="A69" s="53"/>
      <c r="B69" s="53"/>
      <c r="C69" s="53"/>
      <c r="D69" s="53"/>
      <c r="E69" s="53"/>
      <c r="F69" s="53"/>
      <c r="G69" s="53"/>
      <c r="H69" s="53"/>
      <c r="I69" s="53"/>
      <c r="M69" s="47"/>
    </row>
    <row r="70" spans="1:13" s="46" customFormat="1">
      <c r="A70" s="53"/>
      <c r="B70" s="53"/>
      <c r="C70" s="53"/>
      <c r="D70" s="53"/>
      <c r="E70" s="53"/>
      <c r="F70" s="53"/>
      <c r="G70" s="53"/>
      <c r="H70" s="53"/>
      <c r="I70" s="53"/>
      <c r="M70" s="47"/>
    </row>
    <row r="71" spans="1:13" s="46" customFormat="1">
      <c r="A71" s="53"/>
      <c r="B71" s="53"/>
      <c r="C71" s="53"/>
      <c r="D71" s="53"/>
      <c r="E71" s="53"/>
      <c r="F71" s="53"/>
      <c r="G71" s="53"/>
      <c r="H71" s="53"/>
      <c r="I71" s="53"/>
      <c r="M71" s="47"/>
    </row>
    <row r="72" spans="1:13" s="46" customFormat="1">
      <c r="A72" s="53"/>
      <c r="B72" s="53"/>
      <c r="C72" s="53"/>
      <c r="D72" s="53"/>
      <c r="E72" s="53"/>
      <c r="F72" s="53"/>
      <c r="G72" s="53"/>
      <c r="H72" s="53"/>
      <c r="I72" s="53"/>
      <c r="M72" s="47"/>
    </row>
    <row r="73" spans="1:13" s="46" customFormat="1">
      <c r="A73" s="53"/>
      <c r="B73" s="53"/>
      <c r="C73" s="53"/>
      <c r="D73" s="53"/>
      <c r="E73" s="53"/>
      <c r="F73" s="53"/>
      <c r="G73" s="53"/>
      <c r="H73" s="53"/>
      <c r="I73" s="53"/>
      <c r="M73" s="47"/>
    </row>
    <row r="74" spans="1:13" s="46" customFormat="1">
      <c r="A74" s="53"/>
      <c r="B74" s="53"/>
      <c r="C74" s="53"/>
      <c r="D74" s="53"/>
      <c r="E74" s="53"/>
      <c r="F74" s="53"/>
      <c r="G74" s="53"/>
      <c r="H74" s="53"/>
      <c r="I74" s="53"/>
      <c r="M74" s="47"/>
    </row>
    <row r="75" spans="1:13" s="46" customFormat="1">
      <c r="A75" s="53"/>
      <c r="B75" s="53"/>
      <c r="C75" s="53"/>
      <c r="D75" s="53"/>
      <c r="E75" s="53"/>
      <c r="F75" s="53"/>
      <c r="G75" s="53"/>
      <c r="H75" s="53"/>
      <c r="I75" s="53"/>
      <c r="M75" s="47"/>
    </row>
    <row r="76" spans="1:13" s="46" customFormat="1">
      <c r="A76" s="53"/>
      <c r="B76" s="53"/>
      <c r="C76" s="53"/>
      <c r="D76" s="53"/>
      <c r="E76" s="53"/>
      <c r="F76" s="53"/>
      <c r="G76" s="53"/>
      <c r="H76" s="53"/>
      <c r="I76" s="53"/>
      <c r="M76" s="47"/>
    </row>
    <row r="77" spans="1:13" s="46" customFormat="1">
      <c r="A77" s="53"/>
      <c r="B77" s="53"/>
      <c r="C77" s="53"/>
      <c r="D77" s="53"/>
      <c r="E77" s="53"/>
      <c r="F77" s="53"/>
      <c r="G77" s="53"/>
      <c r="H77" s="53"/>
      <c r="I77" s="53"/>
      <c r="M77" s="47"/>
    </row>
    <row r="78" spans="1:13" s="46" customFormat="1">
      <c r="A78" s="53"/>
      <c r="B78" s="53"/>
      <c r="C78" s="53"/>
      <c r="D78" s="53"/>
      <c r="E78" s="53"/>
      <c r="F78" s="53"/>
      <c r="G78" s="53"/>
      <c r="H78" s="53"/>
      <c r="I78" s="53"/>
      <c r="M78" s="47"/>
    </row>
    <row r="79" spans="1:13" s="46" customFormat="1">
      <c r="A79" s="53"/>
      <c r="B79" s="53"/>
      <c r="C79" s="53"/>
      <c r="D79" s="53"/>
      <c r="E79" s="53"/>
      <c r="F79" s="53"/>
      <c r="G79" s="53"/>
      <c r="H79" s="53"/>
      <c r="I79" s="53"/>
      <c r="M79" s="47"/>
    </row>
    <row r="80" spans="1:13" s="46" customFormat="1">
      <c r="A80" s="53"/>
      <c r="B80" s="53"/>
      <c r="C80" s="53"/>
      <c r="D80" s="53"/>
      <c r="E80" s="53"/>
      <c r="F80" s="53"/>
      <c r="G80" s="53"/>
      <c r="H80" s="53"/>
      <c r="I80" s="53"/>
      <c r="M80" s="47"/>
    </row>
    <row r="81" spans="1:13" s="46" customFormat="1">
      <c r="A81" s="53"/>
      <c r="B81" s="53"/>
      <c r="C81" s="53"/>
      <c r="D81" s="53"/>
      <c r="E81" s="53"/>
      <c r="F81" s="53"/>
      <c r="G81" s="53"/>
      <c r="H81" s="53"/>
      <c r="I81" s="53"/>
      <c r="M81" s="47"/>
    </row>
    <row r="82" spans="1:13" s="46" customFormat="1">
      <c r="A82" s="53"/>
      <c r="B82" s="53"/>
      <c r="C82" s="53"/>
      <c r="D82" s="53"/>
      <c r="E82" s="53"/>
      <c r="F82" s="53"/>
      <c r="G82" s="53"/>
      <c r="H82" s="53"/>
      <c r="I82" s="53"/>
      <c r="M82" s="47"/>
    </row>
    <row r="83" spans="1:13" s="46" customFormat="1">
      <c r="A83" s="53"/>
      <c r="B83" s="53"/>
      <c r="C83" s="53"/>
      <c r="D83" s="53"/>
      <c r="E83" s="53"/>
      <c r="F83" s="53"/>
      <c r="G83" s="53"/>
      <c r="H83" s="53"/>
      <c r="I83" s="53"/>
      <c r="M83" s="47"/>
    </row>
    <row r="84" spans="1:13" s="46" customFormat="1">
      <c r="A84" s="53"/>
      <c r="B84" s="53"/>
      <c r="C84" s="53"/>
      <c r="D84" s="53"/>
      <c r="E84" s="53"/>
      <c r="F84" s="53"/>
      <c r="G84" s="53"/>
      <c r="H84" s="53"/>
      <c r="I84" s="53"/>
      <c r="M84" s="47"/>
    </row>
    <row r="85" spans="1:13" s="46" customFormat="1">
      <c r="A85" s="53"/>
      <c r="B85" s="53"/>
      <c r="C85" s="53"/>
      <c r="D85" s="53"/>
      <c r="E85" s="53"/>
      <c r="F85" s="53"/>
      <c r="G85" s="53"/>
      <c r="H85" s="53"/>
      <c r="I85" s="53"/>
      <c r="M85" s="47"/>
    </row>
    <row r="86" spans="1:13" s="46" customFormat="1">
      <c r="A86" s="53"/>
      <c r="B86" s="53"/>
      <c r="C86" s="53"/>
      <c r="D86" s="53"/>
      <c r="E86" s="53"/>
      <c r="F86" s="53"/>
      <c r="G86" s="53"/>
      <c r="H86" s="53"/>
      <c r="I86" s="53"/>
      <c r="M86" s="47"/>
    </row>
    <row r="87" spans="1:13" s="46" customFormat="1">
      <c r="A87" s="53"/>
      <c r="B87" s="53"/>
      <c r="C87" s="53"/>
      <c r="D87" s="53"/>
      <c r="E87" s="53"/>
      <c r="F87" s="53"/>
      <c r="G87" s="53"/>
      <c r="H87" s="53"/>
      <c r="I87" s="53"/>
      <c r="M87" s="47"/>
    </row>
    <row r="88" spans="1:13" s="46" customFormat="1">
      <c r="A88" s="53"/>
      <c r="B88" s="53"/>
      <c r="C88" s="53"/>
      <c r="D88" s="53"/>
      <c r="E88" s="53"/>
      <c r="F88" s="53"/>
      <c r="G88" s="53"/>
      <c r="H88" s="53"/>
      <c r="I88" s="53"/>
      <c r="M88" s="47"/>
    </row>
    <row r="89" spans="1:13" s="46" customFormat="1">
      <c r="A89" s="53"/>
      <c r="B89" s="53"/>
      <c r="C89" s="53"/>
      <c r="D89" s="53"/>
      <c r="E89" s="53"/>
      <c r="F89" s="53"/>
      <c r="G89" s="53"/>
      <c r="H89" s="53"/>
      <c r="I89" s="53"/>
      <c r="M89" s="47"/>
    </row>
    <row r="90" spans="1:13" s="46" customFormat="1">
      <c r="A90" s="53"/>
      <c r="B90" s="53"/>
      <c r="C90" s="53"/>
      <c r="D90" s="53"/>
      <c r="E90" s="53"/>
      <c r="F90" s="53"/>
      <c r="G90" s="53"/>
      <c r="H90" s="53"/>
      <c r="I90" s="53"/>
      <c r="M90" s="47"/>
    </row>
    <row r="91" spans="1:13" s="46" customFormat="1">
      <c r="A91" s="53"/>
      <c r="B91" s="53"/>
      <c r="C91" s="53"/>
      <c r="D91" s="53"/>
      <c r="E91" s="53"/>
      <c r="F91" s="53"/>
      <c r="G91" s="53"/>
      <c r="H91" s="53"/>
      <c r="I91" s="53"/>
      <c r="M91" s="47"/>
    </row>
    <row r="92" spans="1:13" s="46" customFormat="1">
      <c r="A92" s="53"/>
      <c r="B92" s="53"/>
      <c r="C92" s="53"/>
      <c r="D92" s="53"/>
      <c r="E92" s="53"/>
      <c r="F92" s="53"/>
      <c r="G92" s="53"/>
      <c r="H92" s="53"/>
      <c r="I92" s="53"/>
      <c r="M92" s="47"/>
    </row>
    <row r="93" spans="1:13" s="46" customFormat="1">
      <c r="A93" s="53"/>
      <c r="B93" s="53"/>
      <c r="C93" s="53"/>
      <c r="D93" s="53"/>
      <c r="E93" s="53"/>
      <c r="F93" s="53"/>
      <c r="G93" s="53"/>
      <c r="H93" s="53"/>
      <c r="I93" s="53"/>
      <c r="M93" s="47"/>
    </row>
    <row r="94" spans="1:13" s="46" customFormat="1">
      <c r="A94" s="53"/>
      <c r="B94" s="53"/>
      <c r="C94" s="53"/>
      <c r="D94" s="53"/>
      <c r="E94" s="53"/>
      <c r="F94" s="53"/>
      <c r="G94" s="53"/>
      <c r="H94" s="53"/>
      <c r="I94" s="53"/>
      <c r="M94" s="47"/>
    </row>
    <row r="95" spans="1:13" s="46" customFormat="1">
      <c r="A95" s="53"/>
      <c r="B95" s="53"/>
      <c r="C95" s="53"/>
      <c r="D95" s="53"/>
      <c r="E95" s="53"/>
      <c r="F95" s="53"/>
      <c r="G95" s="53"/>
      <c r="H95" s="53"/>
      <c r="I95" s="53"/>
      <c r="M95" s="47"/>
    </row>
    <row r="96" spans="1:13" s="46" customFormat="1">
      <c r="A96" s="53"/>
      <c r="B96" s="53"/>
      <c r="C96" s="53"/>
      <c r="D96" s="53"/>
      <c r="E96" s="53"/>
      <c r="F96" s="53"/>
      <c r="G96" s="53"/>
      <c r="H96" s="53"/>
      <c r="I96" s="53"/>
      <c r="M96" s="47"/>
    </row>
    <row r="97" spans="1:13" s="46" customFormat="1">
      <c r="A97" s="53"/>
      <c r="B97" s="53"/>
      <c r="C97" s="53"/>
      <c r="D97" s="53"/>
      <c r="E97" s="53"/>
      <c r="F97" s="53"/>
      <c r="G97" s="53"/>
      <c r="H97" s="53"/>
      <c r="I97" s="53"/>
      <c r="M97" s="47"/>
    </row>
    <row r="98" spans="1:13" s="46" customFormat="1">
      <c r="A98" s="53"/>
      <c r="B98" s="53"/>
      <c r="C98" s="53"/>
      <c r="D98" s="53"/>
      <c r="E98" s="53"/>
      <c r="F98" s="53"/>
      <c r="G98" s="53"/>
      <c r="H98" s="53"/>
      <c r="I98" s="53"/>
      <c r="M98" s="47"/>
    </row>
    <row r="99" spans="1:13" s="46" customFormat="1">
      <c r="A99" s="53"/>
      <c r="B99" s="53"/>
      <c r="C99" s="53"/>
      <c r="D99" s="53"/>
      <c r="E99" s="53"/>
      <c r="F99" s="53"/>
      <c r="G99" s="53"/>
      <c r="H99" s="53"/>
      <c r="I99" s="53"/>
      <c r="M99" s="47"/>
    </row>
    <row r="100" spans="1:13" s="46" customFormat="1">
      <c r="A100" s="53"/>
      <c r="B100" s="53"/>
      <c r="C100" s="53"/>
      <c r="D100" s="53"/>
      <c r="E100" s="53"/>
      <c r="F100" s="53"/>
      <c r="G100" s="53"/>
      <c r="H100" s="53"/>
      <c r="I100" s="53"/>
      <c r="M100" s="47"/>
    </row>
    <row r="101" spans="1:13" s="46" customFormat="1">
      <c r="A101" s="53"/>
      <c r="B101" s="53"/>
      <c r="C101" s="53"/>
      <c r="D101" s="53"/>
      <c r="E101" s="53"/>
      <c r="F101" s="53"/>
      <c r="G101" s="53"/>
      <c r="H101" s="53"/>
      <c r="I101" s="53"/>
      <c r="M101" s="47"/>
    </row>
    <row r="102" spans="1:13" s="46" customFormat="1">
      <c r="A102" s="53"/>
      <c r="B102" s="53"/>
      <c r="C102" s="53"/>
      <c r="D102" s="53"/>
      <c r="E102" s="53"/>
      <c r="F102" s="53"/>
      <c r="G102" s="53"/>
      <c r="H102" s="53"/>
      <c r="I102" s="53"/>
      <c r="M102" s="47"/>
    </row>
    <row r="103" spans="1:13" s="46" customFormat="1">
      <c r="A103" s="53"/>
      <c r="B103" s="53"/>
      <c r="C103" s="53"/>
      <c r="D103" s="53"/>
      <c r="E103" s="53"/>
      <c r="F103" s="53"/>
      <c r="G103" s="53"/>
      <c r="H103" s="53"/>
      <c r="I103" s="53"/>
      <c r="M103" s="47"/>
    </row>
    <row r="104" spans="1:13" s="46" customFormat="1">
      <c r="A104" s="53"/>
      <c r="B104" s="53"/>
      <c r="C104" s="53"/>
      <c r="D104" s="53"/>
      <c r="E104" s="53"/>
      <c r="F104" s="53"/>
      <c r="G104" s="53"/>
      <c r="H104" s="53"/>
      <c r="I104" s="53"/>
      <c r="M104" s="47"/>
    </row>
  </sheetData>
  <sheetProtection algorithmName="SHA-512" hashValue="hzDEq4zczwegmUDxzMp+tF+CAFUms0pELThF4MZUz1N4CdPyqu27EO1kiyyCUY1kGbY5/l4iARv1VfibqZSUkA==" saltValue="n+p2JLYIE0WvJsGkpUYMhA==" spinCount="100000" sheet="1" objects="1" scenarios="1" selectLockedCells="1"/>
  <mergeCells count="22">
    <mergeCell ref="A42:I42"/>
    <mergeCell ref="A43:I43"/>
    <mergeCell ref="A32:I32"/>
    <mergeCell ref="A13:I13"/>
    <mergeCell ref="A31:I31"/>
    <mergeCell ref="A41:I41"/>
    <mergeCell ref="A46:I46"/>
    <mergeCell ref="A47:I47"/>
    <mergeCell ref="A48:I48"/>
    <mergeCell ref="A1:I1"/>
    <mergeCell ref="A2:I2"/>
    <mergeCell ref="A44:I44"/>
    <mergeCell ref="A38:I38"/>
    <mergeCell ref="A39:I39"/>
    <mergeCell ref="A40:I40"/>
    <mergeCell ref="B6:B8"/>
    <mergeCell ref="B10:B11"/>
    <mergeCell ref="A12:I12"/>
    <mergeCell ref="A45:I45"/>
    <mergeCell ref="A4:I4"/>
    <mergeCell ref="A3:I3"/>
    <mergeCell ref="A37:I37"/>
  </mergeCells>
  <conditionalFormatting sqref="E11">
    <cfRule type="cellIs" dxfId="1" priority="4" operator="greaterThan">
      <formula>1230</formula>
    </cfRule>
  </conditionalFormatting>
  <conditionalFormatting sqref="C11">
    <cfRule type="cellIs" dxfId="0" priority="1" operator="greaterThan">
      <formula>1180</formula>
    </cfRule>
  </conditionalFormatting>
  <printOptions horizontalCentered="1"/>
  <pageMargins left="0.47244094488188981" right="0.47244094488188981" top="0.47244094488188981" bottom="0.47244094488188981" header="0.31496062992125984" footer="0.31496062992125984"/>
  <pageSetup paperSize="9" orientation="portrait" r:id="rId1"/>
  <ignoredErrors>
    <ignoredError sqref="K17:K19" formula="1"/>
    <ignoredError sqref="M16:M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P2006T_T</vt:lpstr>
      <vt:lpstr>P2006T_T!Area_stampa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cp:lastPrinted>2021-02-05T07:20:33Z</cp:lastPrinted>
  <dcterms:created xsi:type="dcterms:W3CDTF">2020-12-22T15:42:37Z</dcterms:created>
  <dcterms:modified xsi:type="dcterms:W3CDTF">2021-03-31T14:28:31Z</dcterms:modified>
  <cp:category/>
  <cp:contentStatus/>
</cp:coreProperties>
</file>