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glivolsi/Documents/guidolivolsi.it/"/>
    </mc:Choice>
  </mc:AlternateContent>
  <xr:revisionPtr revIDLastSave="0" documentId="8_{0ED53D55-BF84-5A4A-959D-D54D8FD94145}" xr6:coauthVersionLast="36" xr6:coauthVersionMax="36" xr10:uidLastSave="{00000000-0000-0000-0000-000000000000}"/>
  <bookViews>
    <workbookView xWindow="0" yWindow="500" windowWidth="28800" windowHeight="16380" xr2:uid="{00000000-000D-0000-FFFF-FFFF00000000}"/>
  </bookViews>
  <sheets>
    <sheet name="P2002JF" sheetId="5" r:id="rId1"/>
  </sheets>
  <definedNames>
    <definedName name="_xlnm.Print_Area" localSheetId="0">P2002JF!$A$1:$H$51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3" i="5" l="1"/>
  <c r="E14" i="5" l="1"/>
  <c r="C12" i="5" l="1"/>
  <c r="C14" i="5"/>
  <c r="C11" i="5"/>
  <c r="E23" i="5"/>
  <c r="G23" i="5" s="1"/>
  <c r="D20" i="5"/>
  <c r="D24" i="5" s="1"/>
  <c r="E18" i="5"/>
  <c r="G18" i="5" s="1"/>
  <c r="G17" i="5"/>
  <c r="G16" i="5"/>
  <c r="G15" i="5"/>
  <c r="H14" i="5"/>
  <c r="G14" i="5"/>
  <c r="H13" i="5"/>
  <c r="G13" i="5"/>
  <c r="E13" i="5"/>
  <c r="H12" i="5"/>
  <c r="G12" i="5"/>
  <c r="E12" i="5"/>
  <c r="H11" i="5"/>
  <c r="G11" i="5"/>
  <c r="E11" i="5"/>
  <c r="E20" i="5" l="1"/>
  <c r="E24" i="5" s="1"/>
  <c r="G20" i="5"/>
  <c r="C36" i="5" s="1"/>
  <c r="G24" i="5" l="1"/>
  <c r="C38" i="5" s="1"/>
  <c r="D36" i="5"/>
  <c r="D38" i="5"/>
  <c r="D37" i="5"/>
  <c r="C37" i="5" l="1"/>
</calcChain>
</file>

<file path=xl/sharedStrings.xml><?xml version="1.0" encoding="utf-8"?>
<sst xmlns="http://schemas.openxmlformats.org/spreadsheetml/2006/main" count="34" uniqueCount="33">
  <si>
    <t>Pilot</t>
  </si>
  <si>
    <t>TAKE-OFF CONDITION</t>
  </si>
  <si>
    <t>Co-pilot</t>
  </si>
  <si>
    <t>LANDING CONDITION</t>
  </si>
  <si>
    <t>Liters</t>
  </si>
  <si>
    <t>kgm</t>
  </si>
  <si>
    <t>kg</t>
  </si>
  <si>
    <t>take-off</t>
  </si>
  <si>
    <t>landing</t>
  </si>
  <si>
    <t>nulla</t>
  </si>
  <si>
    <r>
      <t xml:space="preserve">Empty weight and Arm </t>
    </r>
    <r>
      <rPr>
        <sz val="8"/>
        <color theme="1"/>
        <rFont val="ArialMT"/>
      </rPr>
      <t>(insert value of the aircraft)</t>
    </r>
  </si>
  <si>
    <r>
      <t>Baggage</t>
    </r>
    <r>
      <rPr>
        <sz val="8"/>
        <color theme="1"/>
        <rFont val="ArialMT"/>
      </rPr>
      <t xml:space="preserve"> (Max 20 Kg)</t>
    </r>
  </si>
  <si>
    <r>
      <t>Usable fuel:</t>
    </r>
    <r>
      <rPr>
        <b/>
        <sz val="8"/>
        <color theme="1"/>
        <rFont val="ArialMT"/>
        <family val="2"/>
      </rPr>
      <t xml:space="preserve"> </t>
    </r>
    <r>
      <rPr>
        <sz val="8"/>
        <color theme="1"/>
        <rFont val="ArialMT"/>
        <family val="2"/>
      </rPr>
      <t xml:space="preserve">Fuel (liters) x </t>
    </r>
    <r>
      <rPr>
        <sz val="8"/>
        <color theme="1"/>
        <rFont val="Symbol"/>
        <family val="1"/>
        <charset val="2"/>
      </rPr>
      <t>r</t>
    </r>
    <r>
      <rPr>
        <sz val="8"/>
        <color theme="1"/>
        <rFont val="ArialMT"/>
      </rPr>
      <t>fuel</t>
    </r>
    <r>
      <rPr>
        <sz val="8"/>
        <color theme="1"/>
        <rFont val="ArialMT"/>
        <family val="2"/>
      </rPr>
      <t xml:space="preserve"> (0,72) [Kg]</t>
    </r>
  </si>
  <si>
    <r>
      <t>Fuel required:</t>
    </r>
    <r>
      <rPr>
        <sz val="8"/>
        <color theme="1"/>
        <rFont val="ArialMT"/>
        <family val="2"/>
      </rPr>
      <t xml:space="preserve"> Fuel (liters) x </t>
    </r>
    <r>
      <rPr>
        <sz val="8"/>
        <color theme="1"/>
        <rFont val="Symbol"/>
        <family val="1"/>
        <charset val="2"/>
      </rPr>
      <t>r</t>
    </r>
    <r>
      <rPr>
        <sz val="8"/>
        <color theme="1"/>
        <rFont val="ArialMT"/>
      </rPr>
      <t>fuel</t>
    </r>
    <r>
      <rPr>
        <sz val="8"/>
        <color theme="1"/>
        <rFont val="ArialMT"/>
        <family val="2"/>
      </rPr>
      <t xml:space="preserve"> (0,72) [Kg]</t>
    </r>
  </si>
  <si>
    <r>
      <t>Landing condition</t>
    </r>
    <r>
      <rPr>
        <b/>
        <sz val="8"/>
        <color theme="1"/>
        <rFont val="ArialMT"/>
      </rPr>
      <t xml:space="preserve"> </t>
    </r>
    <r>
      <rPr>
        <sz val="8"/>
        <color theme="1"/>
        <rFont val="ArialMT"/>
      </rPr>
      <t>(WL = WTO - Wfuel req)</t>
    </r>
  </si>
  <si>
    <r>
      <t>ML</t>
    </r>
    <r>
      <rPr>
        <sz val="8"/>
        <color theme="1"/>
        <rFont val="ArialMT"/>
      </rPr>
      <t xml:space="preserve"> (MTO - Mfuel req)</t>
    </r>
  </si>
  <si>
    <t>I-…T</t>
  </si>
  <si>
    <t>I-…D</t>
  </si>
  <si>
    <t>I-…V</t>
  </si>
  <si>
    <t>Significant Weather chart Low level</t>
  </si>
  <si>
    <t>Satellite</t>
  </si>
  <si>
    <t>Aircraft</t>
  </si>
  <si>
    <t>(Mark with X)</t>
  </si>
  <si>
    <r>
      <t>W</t>
    </r>
    <r>
      <rPr>
        <sz val="10"/>
        <color theme="1"/>
        <rFont val="ArialMT"/>
      </rPr>
      <t xml:space="preserve"> (Kg)</t>
    </r>
  </si>
  <si>
    <r>
      <t>Empty Weight</t>
    </r>
    <r>
      <rPr>
        <sz val="10"/>
        <color theme="1"/>
        <rFont val="ArialMT"/>
      </rPr>
      <t xml:space="preserve"> (Kg)</t>
    </r>
  </si>
  <si>
    <r>
      <t>Moment</t>
    </r>
    <r>
      <rPr>
        <sz val="10"/>
        <color theme="1"/>
        <rFont val="ArialMT"/>
      </rPr>
      <t xml:space="preserve"> (Kgm)</t>
    </r>
  </si>
  <si>
    <r>
      <t>Arm</t>
    </r>
    <r>
      <rPr>
        <sz val="10"/>
        <color theme="1"/>
        <rFont val="ArialMT"/>
      </rPr>
      <t xml:space="preserve"> (mt)</t>
    </r>
  </si>
  <si>
    <t>Take-off condition Wto=𝝨W^</t>
  </si>
  <si>
    <t>^MTOW Kg 580 (I-...D); 600 Kg (I-...V, I-...S, I-...T)</t>
  </si>
  <si>
    <t>METAR E TAF ITALY</t>
  </si>
  <si>
    <t>Only white cells of the spredsheet are filleable</t>
  </si>
  <si>
    <t>WEIGHT &amp; BALANCE - TECNAM P2002-JF</t>
  </si>
  <si>
    <t>I-...S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</si>
</sst>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>
    <font>
      <sz val="10"/>
      <color theme="1"/>
      <name val="ArialMT"/>
      <family val="2"/>
    </font>
    <font>
      <b/>
      <sz val="10"/>
      <color theme="1"/>
      <name val="ArialMT"/>
    </font>
    <font>
      <sz val="8"/>
      <color theme="1"/>
      <name val="ArialMT"/>
    </font>
    <font>
      <b/>
      <sz val="8"/>
      <color theme="1"/>
      <name val="ArialMT"/>
    </font>
    <font>
      <sz val="10"/>
      <color theme="1"/>
      <name val="ArialMT"/>
    </font>
    <font>
      <sz val="8"/>
      <color theme="1"/>
      <name val="Symbol"/>
      <family val="1"/>
      <charset val="2"/>
    </font>
    <font>
      <b/>
      <sz val="10"/>
      <color theme="1"/>
      <name val="ArialMT"/>
      <family val="2"/>
    </font>
    <font>
      <b/>
      <sz val="10"/>
      <color rgb="FFAD0003"/>
      <name val="ArialMT"/>
    </font>
    <font>
      <b/>
      <sz val="11"/>
      <color rgb="FFAD0003"/>
      <name val="ArialMT"/>
    </font>
    <font>
      <b/>
      <i/>
      <sz val="10"/>
      <color rgb="FFAD0003"/>
      <name val="ArialMT"/>
    </font>
    <font>
      <b/>
      <sz val="8"/>
      <color theme="1"/>
      <name val="ArialMT"/>
      <family val="2"/>
    </font>
    <font>
      <sz val="8"/>
      <color theme="1"/>
      <name val="ArialMT"/>
      <family val="2"/>
    </font>
    <font>
      <sz val="10"/>
      <color theme="0"/>
      <name val="ArialMT"/>
      <family val="2"/>
    </font>
    <font>
      <u/>
      <sz val="10"/>
      <color theme="10"/>
      <name val="ArialMT"/>
      <family val="2"/>
    </font>
    <font>
      <u/>
      <sz val="9"/>
      <color theme="10"/>
      <name val="ArialMT"/>
      <family val="2"/>
    </font>
    <font>
      <b/>
      <sz val="12"/>
      <color rgb="FF8C0003"/>
      <name val="ArialMT"/>
    </font>
    <font>
      <sz val="12"/>
      <color theme="1"/>
      <name val="ArialMT"/>
    </font>
    <font>
      <b/>
      <sz val="11"/>
      <color theme="1"/>
      <name val="ArialMT"/>
    </font>
  </fonts>
  <fills count="8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AD0003"/>
        <bgColor indexed="64"/>
      </patternFill>
    </fill>
    <fill>
      <patternFill patternType="solid">
        <fgColor theme="0" tint="-0.249977111117893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3" fillId="0" borderId="0" applyNumberFormat="0" applyFill="0" applyBorder="0" applyAlignment="0" applyProtection="0"/>
  </cellStyleXfs>
  <cellXfs count="102">
    <xf numFmtId="0" fontId="0" fillId="0" borderId="0" xfId="0"/>
    <xf numFmtId="2" fontId="0" fillId="0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/>
    </xf>
    <xf numFmtId="2" fontId="0" fillId="0" borderId="1" xfId="0" applyNumberFormat="1" applyBorder="1" applyAlignment="1" applyProtection="1">
      <alignment horizontal="center" vertical="center"/>
      <protection locked="0"/>
    </xf>
    <xf numFmtId="0" fontId="4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2" xfId="0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2" fontId="4" fillId="2" borderId="1" xfId="0" applyNumberFormat="1" applyFon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/>
    </xf>
    <xf numFmtId="2" fontId="0" fillId="2" borderId="1" xfId="0" applyNumberFormat="1" applyFill="1" applyBorder="1" applyAlignment="1">
      <alignment horizontal="center" vertical="center" wrapText="1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/>
    <xf numFmtId="2" fontId="1" fillId="2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horizontal="right"/>
    </xf>
    <xf numFmtId="0" fontId="12" fillId="0" borderId="0" xfId="0" applyFont="1" applyAlignment="1">
      <alignment horizontal="center" vertical="center"/>
    </xf>
    <xf numFmtId="2" fontId="12" fillId="0" borderId="0" xfId="0" applyNumberFormat="1" applyFont="1" applyAlignment="1">
      <alignment horizontal="center" vertical="center"/>
    </xf>
    <xf numFmtId="49" fontId="6" fillId="4" borderId="2" xfId="0" applyNumberFormat="1" applyFont="1" applyFill="1" applyBorder="1" applyAlignment="1">
      <alignment horizontal="left" vertical="center" wrapText="1"/>
    </xf>
    <xf numFmtId="49" fontId="6" fillId="4" borderId="3" xfId="0" applyNumberFormat="1" applyFont="1" applyFill="1" applyBorder="1" applyAlignment="1">
      <alignment horizontal="left" vertical="center" wrapText="1"/>
    </xf>
    <xf numFmtId="2" fontId="1" fillId="4" borderId="3" xfId="0" applyNumberFormat="1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 wrapText="1"/>
    </xf>
    <xf numFmtId="2" fontId="1" fillId="4" borderId="4" xfId="0" applyNumberFormat="1" applyFont="1" applyFill="1" applyBorder="1" applyAlignment="1">
      <alignment horizontal="center" vertical="center"/>
    </xf>
    <xf numFmtId="0" fontId="0" fillId="0" borderId="0" xfId="0" applyAlignment="1">
      <alignment wrapText="1"/>
    </xf>
    <xf numFmtId="0" fontId="0" fillId="6" borderId="0" xfId="0" applyFill="1"/>
    <xf numFmtId="0" fontId="4" fillId="6" borderId="0" xfId="0" applyFont="1" applyFill="1"/>
    <xf numFmtId="0" fontId="0" fillId="6" borderId="0" xfId="0" applyFill="1" applyAlignment="1">
      <alignment wrapText="1"/>
    </xf>
    <xf numFmtId="0" fontId="0" fillId="6" borderId="0" xfId="0" applyFill="1" applyAlignment="1">
      <alignment vertical="center"/>
    </xf>
    <xf numFmtId="0" fontId="14" fillId="5" borderId="0" xfId="1" applyFont="1" applyFill="1" applyAlignment="1" applyProtection="1">
      <alignment horizontal="center" vertical="center" wrapText="1"/>
      <protection locked="0"/>
    </xf>
    <xf numFmtId="49" fontId="14" fillId="5" borderId="1" xfId="1" applyNumberFormat="1" applyFont="1" applyFill="1" applyBorder="1" applyAlignment="1" applyProtection="1">
      <alignment horizontal="center" vertical="center" wrapText="1"/>
      <protection locked="0"/>
    </xf>
    <xf numFmtId="0" fontId="16" fillId="6" borderId="0" xfId="0" applyFont="1" applyFill="1"/>
    <xf numFmtId="0" fontId="16" fillId="0" borderId="0" xfId="0" applyFont="1"/>
    <xf numFmtId="49" fontId="6" fillId="2" borderId="2" xfId="0" applyNumberFormat="1" applyFont="1" applyFill="1" applyBorder="1" applyAlignment="1">
      <alignment horizontal="left" vertical="center" wrapText="1"/>
    </xf>
    <xf numFmtId="49" fontId="6" fillId="2" borderId="3" xfId="0" applyNumberFormat="1" applyFont="1" applyFill="1" applyBorder="1" applyAlignment="1">
      <alignment horizontal="left" vertical="center" wrapText="1"/>
    </xf>
    <xf numFmtId="49" fontId="6" fillId="2" borderId="4" xfId="0" applyNumberFormat="1" applyFont="1" applyFill="1" applyBorder="1" applyAlignment="1">
      <alignment horizontal="left" vertical="center" wrapText="1"/>
    </xf>
    <xf numFmtId="2" fontId="1" fillId="2" borderId="2" xfId="0" applyNumberFormat="1" applyFont="1" applyFill="1" applyBorder="1" applyAlignment="1">
      <alignment horizontal="center" vertical="center"/>
    </xf>
    <xf numFmtId="2" fontId="1" fillId="2" borderId="4" xfId="0" applyNumberFormat="1" applyFont="1" applyFill="1" applyBorder="1" applyAlignment="1">
      <alignment horizontal="center" vertical="center"/>
    </xf>
    <xf numFmtId="0" fontId="4" fillId="0" borderId="7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left" vertical="center"/>
    </xf>
    <xf numFmtId="2" fontId="0" fillId="2" borderId="2" xfId="0" applyNumberFormat="1" applyFill="1" applyBorder="1" applyAlignment="1">
      <alignment horizontal="center" vertical="center"/>
    </xf>
    <xf numFmtId="2" fontId="0" fillId="2" borderId="4" xfId="0" applyNumberFormat="1" applyFill="1" applyBorder="1" applyAlignment="1">
      <alignment horizontal="center" vertical="center"/>
    </xf>
    <xf numFmtId="49" fontId="14" fillId="5" borderId="2" xfId="1" applyNumberFormat="1" applyFont="1" applyFill="1" applyBorder="1" applyAlignment="1" applyProtection="1">
      <alignment horizontal="center" vertical="center" wrapText="1"/>
      <protection locked="0"/>
    </xf>
    <xf numFmtId="49" fontId="14" fillId="5" borderId="4" xfId="1" applyNumberFormat="1" applyFont="1" applyFill="1" applyBorder="1" applyAlignment="1" applyProtection="1">
      <alignment horizontal="center" vertical="center" wrapText="1"/>
      <protection locked="0"/>
    </xf>
    <xf numFmtId="49" fontId="6" fillId="7" borderId="2" xfId="0" applyNumberFormat="1" applyFont="1" applyFill="1" applyBorder="1" applyAlignment="1">
      <alignment horizontal="center" vertical="center" wrapText="1"/>
    </xf>
    <xf numFmtId="49" fontId="6" fillId="7" borderId="3" xfId="0" applyNumberFormat="1" applyFont="1" applyFill="1" applyBorder="1" applyAlignment="1">
      <alignment horizontal="center" vertical="center" wrapText="1"/>
    </xf>
    <xf numFmtId="49" fontId="6" fillId="7" borderId="4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49" fontId="6" fillId="2" borderId="2" xfId="0" applyNumberFormat="1" applyFont="1" applyFill="1" applyBorder="1" applyAlignment="1">
      <alignment horizontal="left"/>
    </xf>
    <xf numFmtId="49" fontId="6" fillId="2" borderId="3" xfId="0" applyNumberFormat="1" applyFont="1" applyFill="1" applyBorder="1" applyAlignment="1">
      <alignment horizontal="left"/>
    </xf>
    <xf numFmtId="49" fontId="6" fillId="2" borderId="4" xfId="0" applyNumberFormat="1" applyFont="1" applyFill="1" applyBorder="1" applyAlignment="1">
      <alignment horizontal="left"/>
    </xf>
    <xf numFmtId="49" fontId="6" fillId="2" borderId="2" xfId="0" applyNumberFormat="1" applyFont="1" applyFill="1" applyBorder="1" applyAlignment="1">
      <alignment horizontal="left" wrapText="1"/>
    </xf>
    <xf numFmtId="49" fontId="6" fillId="2" borderId="3" xfId="0" applyNumberFormat="1" applyFont="1" applyFill="1" applyBorder="1" applyAlignment="1">
      <alignment horizontal="left" wrapText="1"/>
    </xf>
    <xf numFmtId="49" fontId="6" fillId="2" borderId="4" xfId="0" applyNumberFormat="1" applyFont="1" applyFill="1" applyBorder="1" applyAlignment="1">
      <alignment horizontal="left" wrapText="1"/>
    </xf>
    <xf numFmtId="0" fontId="9" fillId="0" borderId="2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1" fillId="3" borderId="4" xfId="0" applyFont="1" applyFill="1" applyBorder="1" applyAlignment="1">
      <alignment horizontal="left"/>
    </xf>
    <xf numFmtId="2" fontId="1" fillId="3" borderId="2" xfId="0" applyNumberFormat="1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4" borderId="4" xfId="0" applyFill="1" applyBorder="1" applyAlignment="1">
      <alignment horizontal="center"/>
    </xf>
    <xf numFmtId="0" fontId="9" fillId="0" borderId="2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2" fontId="4" fillId="2" borderId="2" xfId="0" applyNumberFormat="1" applyFont="1" applyFill="1" applyBorder="1" applyAlignment="1">
      <alignment horizontal="center" vertical="center"/>
    </xf>
    <xf numFmtId="2" fontId="4" fillId="2" borderId="4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8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left" vertical="center"/>
    </xf>
    <xf numFmtId="0" fontId="0" fillId="2" borderId="3" xfId="0" applyFill="1" applyBorder="1" applyAlignment="1">
      <alignment horizontal="left" vertical="center"/>
    </xf>
    <xf numFmtId="0" fontId="0" fillId="2" borderId="4" xfId="0" applyFill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4" xfId="0" applyNumberFormat="1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 vertical="top" wrapText="1"/>
    </xf>
    <xf numFmtId="0" fontId="8" fillId="4" borderId="5" xfId="0" applyFont="1" applyFill="1" applyBorder="1" applyAlignment="1">
      <alignment horizontal="left" vertical="top" wrapText="1"/>
    </xf>
    <xf numFmtId="0" fontId="8" fillId="4" borderId="10" xfId="0" applyFont="1" applyFill="1" applyBorder="1" applyAlignment="1">
      <alignment horizontal="left" vertical="top" wrapText="1"/>
    </xf>
    <xf numFmtId="0" fontId="15" fillId="0" borderId="1" xfId="0" applyFont="1" applyFill="1" applyBorder="1" applyAlignment="1">
      <alignment horizontal="center" vertical="center" wrapText="1"/>
    </xf>
    <xf numFmtId="0" fontId="7" fillId="4" borderId="2" xfId="0" applyFont="1" applyFill="1" applyBorder="1" applyAlignment="1">
      <alignment horizontal="center"/>
    </xf>
    <xf numFmtId="0" fontId="7" fillId="4" borderId="3" xfId="0" applyFont="1" applyFill="1" applyBorder="1" applyAlignment="1">
      <alignment horizontal="center"/>
    </xf>
    <xf numFmtId="0" fontId="7" fillId="4" borderId="4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4" xfId="0" applyFont="1" applyFill="1" applyBorder="1" applyAlignment="1">
      <alignment horizontal="center" vertical="center" wrapText="1"/>
    </xf>
  </cellXfs>
  <cellStyles count="2">
    <cellStyle name="Collegamento ipertestuale" xfId="1" builtinId="8"/>
    <cellStyle name="Normale" xfId="0" builtinId="0"/>
  </cellStyles>
  <dxfs count="1">
    <dxf>
      <font>
        <b/>
        <i val="0"/>
        <color rgb="FFFFFF00"/>
      </font>
      <fill>
        <patternFill>
          <bgColor rgb="FFAD0003"/>
        </patternFill>
      </fill>
    </dxf>
  </dxfs>
  <tableStyles count="0" defaultTableStyle="TableStyleMedium2" defaultPivotStyle="PivotStyleLight16"/>
  <colors>
    <mruColors>
      <color rgb="FFAD0003"/>
      <color rgb="FF8C000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jpeg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spc="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it-IT" b="1">
                <a:solidFill>
                  <a:schemeClr val="tx1"/>
                </a:solidFill>
              </a:rPr>
              <a:t>WEIGHT &amp; BALANCE - Loading condition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spc="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>
        <c:manualLayout>
          <c:layoutTarget val="inner"/>
          <c:xMode val="edge"/>
          <c:yMode val="edge"/>
          <c:x val="0.13301422664262766"/>
          <c:y val="0.12936432924700042"/>
          <c:w val="0.820532637120579"/>
          <c:h val="0.7097440155868755"/>
        </c:manualLayout>
      </c:layout>
      <c:scatterChart>
        <c:scatterStyle val="lineMarker"/>
        <c:varyColors val="0"/>
        <c:ser>
          <c:idx val="0"/>
          <c:order val="0"/>
          <c:spPr>
            <a:ln w="3175" cap="rnd">
              <a:solidFill>
                <a:schemeClr val="tx1"/>
              </a:solidFill>
              <a:prstDash val="dash"/>
              <a:round/>
              <a:tailEnd type="triangle"/>
            </a:ln>
            <a:effectLst/>
          </c:spPr>
          <c:marker>
            <c:symbol val="circle"/>
            <c:size val="7"/>
            <c:spPr>
              <a:solidFill>
                <a:schemeClr val="tx1"/>
              </a:solidFill>
              <a:ln w="12700">
                <a:noFill/>
              </a:ln>
              <a:effectLst/>
            </c:spPr>
          </c:marker>
          <c:xVal>
            <c:numRef>
              <c:f>P2002JF!$C$36:$C$38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xVal>
          <c:yVal>
            <c:numRef>
              <c:f>P2002JF!$D$36:$D$38</c:f>
              <c:numCache>
                <c:formatCode>0.00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E79-2949-8365-9912810379B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1529344"/>
        <c:axId val="1745464912"/>
      </c:scatterChart>
      <c:valAx>
        <c:axId val="1701529344"/>
        <c:scaling>
          <c:orientation val="minMax"/>
          <c:max val="1125"/>
          <c:min val="65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b="1"/>
                  <a:t>Moment</a:t>
                </a:r>
                <a:r>
                  <a:rPr lang="it-IT" b="1" baseline="0"/>
                  <a:t> [Kgm]</a:t>
                </a:r>
                <a:endParaRPr lang="it-IT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45464912"/>
        <c:crosses val="autoZero"/>
        <c:crossBetween val="midCat"/>
        <c:minorUnit val="25"/>
      </c:valAx>
      <c:valAx>
        <c:axId val="1745464912"/>
        <c:scaling>
          <c:orientation val="minMax"/>
          <c:max val="650"/>
          <c:min val="4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t-IT" b="1"/>
                  <a:t>Weight [Kg]</a:t>
                </a:r>
              </a:p>
              <a:p>
                <a:pPr>
                  <a:defRPr b="1"/>
                </a:pPr>
                <a:endParaRPr lang="it-IT" b="1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it-IT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it-IT"/>
          </a:p>
        </c:txPr>
        <c:crossAx val="1701529344"/>
        <c:crossesAt val="650"/>
        <c:crossBetween val="midCat"/>
      </c:valAx>
      <c:spPr>
        <a:blipFill>
          <a:blip xmlns:r="http://schemas.openxmlformats.org/officeDocument/2006/relationships" r:embed="rId3"/>
          <a:stretch>
            <a:fillRect/>
          </a:stretch>
        </a:blipFill>
        <a:ln w="12700">
          <a:solidFill>
            <a:schemeClr val="tx1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22348</xdr:colOff>
      <xdr:row>26</xdr:row>
      <xdr:rowOff>34638</xdr:rowOff>
    </xdr:from>
    <xdr:to>
      <xdr:col>7</xdr:col>
      <xdr:colOff>741287</xdr:colOff>
      <xdr:row>48</xdr:row>
      <xdr:rowOff>79115</xdr:rowOff>
    </xdr:to>
    <xdr:graphicFrame macro="">
      <xdr:nvGraphicFramePr>
        <xdr:cNvPr id="6" name="Grafico 5">
          <a:extLst>
            <a:ext uri="{FF2B5EF4-FFF2-40B4-BE49-F238E27FC236}">
              <a16:creationId xmlns:a16="http://schemas.microsoft.com/office/drawing/2014/main" id="{9315CF5F-5941-5340-A330-658F293354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eteosatonline.it/riduce/riservatometeosatonline.php" TargetMode="External"/><Relationship Id="rId2" Type="http://schemas.openxmlformats.org/officeDocument/2006/relationships/hyperlink" Target="http://www.meteoam.it/metar/grafica" TargetMode="External"/><Relationship Id="rId1" Type="http://schemas.openxmlformats.org/officeDocument/2006/relationships/hyperlink" Target="http://www.meteoam.it/prodotti_grafici/bassiStrati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P307"/>
  <sheetViews>
    <sheetView tabSelected="1" zoomScale="200" workbookViewId="0">
      <selection activeCell="E15" sqref="E15"/>
    </sheetView>
  </sheetViews>
  <sheetFormatPr baseColWidth="10" defaultColWidth="11.5" defaultRowHeight="13"/>
  <cols>
    <col min="1" max="5" width="10" customWidth="1"/>
    <col min="6" max="6" width="11.6640625" customWidth="1"/>
    <col min="7" max="8" width="10" customWidth="1"/>
    <col min="9" max="42" width="11.5" style="25"/>
  </cols>
  <sheetData>
    <row r="1" spans="1:42" s="32" customFormat="1" ht="23" customHeight="1">
      <c r="A1" s="93" t="s">
        <v>31</v>
      </c>
      <c r="B1" s="93"/>
      <c r="C1" s="93"/>
      <c r="D1" s="93"/>
      <c r="E1" s="93"/>
      <c r="F1" s="93"/>
      <c r="G1" s="93"/>
      <c r="H1" s="93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  <c r="AJ1" s="31"/>
      <c r="AK1" s="31"/>
      <c r="AL1" s="31"/>
      <c r="AM1" s="31"/>
      <c r="AN1" s="31"/>
      <c r="AO1" s="31"/>
      <c r="AP1" s="31"/>
    </row>
    <row r="2" spans="1:42" s="32" customFormat="1" ht="15" customHeight="1">
      <c r="A2" s="99" t="s">
        <v>30</v>
      </c>
      <c r="B2" s="100"/>
      <c r="C2" s="100"/>
      <c r="D2" s="100"/>
      <c r="E2" s="100"/>
      <c r="F2" s="100"/>
      <c r="G2" s="100"/>
      <c r="H2" s="10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  <c r="AB2" s="31"/>
      <c r="AC2" s="31"/>
      <c r="AD2" s="31"/>
      <c r="AE2" s="31"/>
      <c r="AF2" s="31"/>
      <c r="AG2" s="31"/>
      <c r="AH2" s="31"/>
      <c r="AI2" s="31"/>
      <c r="AJ2" s="31"/>
      <c r="AK2" s="31"/>
      <c r="AL2" s="31"/>
      <c r="AM2" s="31"/>
      <c r="AN2" s="31"/>
      <c r="AO2" s="31"/>
      <c r="AP2" s="31"/>
    </row>
    <row r="3" spans="1:42" ht="4" customHeight="1">
      <c r="A3" s="94"/>
      <c r="B3" s="95"/>
      <c r="C3" s="95"/>
      <c r="D3" s="95"/>
      <c r="E3" s="95"/>
      <c r="F3" s="95"/>
      <c r="G3" s="95"/>
      <c r="H3" s="96"/>
    </row>
    <row r="4" spans="1:42" s="4" customFormat="1" ht="15" customHeight="1">
      <c r="A4" s="83" t="s">
        <v>21</v>
      </c>
      <c r="B4" s="84"/>
      <c r="C4" s="97" t="s">
        <v>22</v>
      </c>
      <c r="D4" s="98"/>
      <c r="E4" s="85" t="s">
        <v>24</v>
      </c>
      <c r="F4" s="85"/>
      <c r="G4" s="83" t="s">
        <v>25</v>
      </c>
      <c r="H4" s="84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</row>
    <row r="5" spans="1:42" s="4" customFormat="1" ht="14" customHeight="1">
      <c r="A5" s="85" t="s">
        <v>17</v>
      </c>
      <c r="B5" s="85"/>
      <c r="C5" s="86"/>
      <c r="D5" s="87"/>
      <c r="E5" s="88">
        <v>376.5</v>
      </c>
      <c r="F5" s="89"/>
      <c r="G5" s="88">
        <v>661.36</v>
      </c>
      <c r="H5" s="89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</row>
    <row r="6" spans="1:42" s="4" customFormat="1" ht="14" customHeight="1">
      <c r="A6" s="85" t="s">
        <v>18</v>
      </c>
      <c r="B6" s="85"/>
      <c r="C6" s="86"/>
      <c r="D6" s="87"/>
      <c r="E6" s="88">
        <v>384.95</v>
      </c>
      <c r="F6" s="89"/>
      <c r="G6" s="88">
        <v>662.5</v>
      </c>
      <c r="H6" s="89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6"/>
      <c r="AF6" s="26"/>
      <c r="AG6" s="26"/>
      <c r="AH6" s="26"/>
      <c r="AI6" s="26"/>
      <c r="AJ6" s="26"/>
      <c r="AK6" s="26"/>
      <c r="AL6" s="26"/>
      <c r="AM6" s="26"/>
      <c r="AN6" s="26"/>
      <c r="AO6" s="26"/>
      <c r="AP6" s="26"/>
    </row>
    <row r="7" spans="1:42" s="4" customFormat="1" ht="14" customHeight="1">
      <c r="A7" s="85" t="s">
        <v>16</v>
      </c>
      <c r="B7" s="85"/>
      <c r="C7" s="86"/>
      <c r="D7" s="87"/>
      <c r="E7" s="88">
        <v>395.9</v>
      </c>
      <c r="F7" s="89"/>
      <c r="G7" s="88">
        <v>678.17</v>
      </c>
      <c r="H7" s="89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</row>
    <row r="8" spans="1:42" s="4" customFormat="1" ht="14" customHeight="1">
      <c r="A8" s="85" t="s">
        <v>32</v>
      </c>
      <c r="B8" s="85"/>
      <c r="C8" s="86"/>
      <c r="D8" s="87"/>
      <c r="E8" s="88">
        <v>398.2</v>
      </c>
      <c r="F8" s="89"/>
      <c r="G8" s="88">
        <v>678.1</v>
      </c>
      <c r="H8" s="89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</row>
    <row r="9" spans="1:42" ht="4" customHeight="1">
      <c r="A9" s="90"/>
      <c r="B9" s="91"/>
      <c r="C9" s="91"/>
      <c r="D9" s="91"/>
      <c r="E9" s="91"/>
      <c r="F9" s="91"/>
      <c r="G9" s="91"/>
      <c r="H9" s="92"/>
    </row>
    <row r="10" spans="1:42" ht="13" customHeight="1">
      <c r="A10" s="80"/>
      <c r="B10" s="81"/>
      <c r="C10" s="82"/>
      <c r="D10" s="5" t="s">
        <v>4</v>
      </c>
      <c r="E10" s="5" t="s">
        <v>23</v>
      </c>
      <c r="F10" s="5" t="s">
        <v>26</v>
      </c>
      <c r="G10" s="83" t="s">
        <v>25</v>
      </c>
      <c r="H10" s="84"/>
    </row>
    <row r="11" spans="1:42" ht="14" customHeight="1">
      <c r="A11" s="74" t="s">
        <v>10</v>
      </c>
      <c r="B11" s="75"/>
      <c r="C11" s="6" t="str">
        <f>IF(C5="X",A5,"-")</f>
        <v>-</v>
      </c>
      <c r="D11" s="7"/>
      <c r="E11" s="10">
        <f>IF(C5="X",E5,0)</f>
        <v>0</v>
      </c>
      <c r="F11" s="10"/>
      <c r="G11" s="69">
        <f>IF(C5="X",G5,0)</f>
        <v>0</v>
      </c>
      <c r="H11" s="70" t="b">
        <f t="shared" ref="H11:H14" si="0">IF(F5="X",H5)</f>
        <v>0</v>
      </c>
    </row>
    <row r="12" spans="1:42" ht="14" customHeight="1">
      <c r="A12" s="76"/>
      <c r="B12" s="77"/>
      <c r="C12" s="6" t="str">
        <f t="shared" ref="C12:C14" si="1">IF(C6="X",A6,"-")</f>
        <v>-</v>
      </c>
      <c r="D12" s="8"/>
      <c r="E12" s="10">
        <f>IF(C6="X",E6,0)</f>
        <v>0</v>
      </c>
      <c r="F12" s="10"/>
      <c r="G12" s="69">
        <f>IF(C6="X",G6,0)</f>
        <v>0</v>
      </c>
      <c r="H12" s="70" t="b">
        <f t="shared" si="0"/>
        <v>0</v>
      </c>
    </row>
    <row r="13" spans="1:42" ht="14" customHeight="1">
      <c r="A13" s="76"/>
      <c r="B13" s="77"/>
      <c r="C13" s="6" t="str">
        <f t="shared" si="1"/>
        <v>-</v>
      </c>
      <c r="D13" s="8"/>
      <c r="E13" s="10">
        <f>IF(C7="X",E7,0)</f>
        <v>0</v>
      </c>
      <c r="F13" s="10"/>
      <c r="G13" s="69">
        <f>IF(C7="X",G7,0)</f>
        <v>0</v>
      </c>
      <c r="H13" s="70" t="b">
        <f t="shared" si="0"/>
        <v>0</v>
      </c>
    </row>
    <row r="14" spans="1:42" ht="14" customHeight="1">
      <c r="A14" s="78"/>
      <c r="B14" s="79"/>
      <c r="C14" s="6" t="str">
        <f t="shared" si="1"/>
        <v>-</v>
      </c>
      <c r="D14" s="8"/>
      <c r="E14" s="10">
        <f>IF(C8="X",E8,0)</f>
        <v>0</v>
      </c>
      <c r="F14" s="10"/>
      <c r="G14" s="69">
        <f>IF(C8="X",G8,0)</f>
        <v>0</v>
      </c>
      <c r="H14" s="70" t="b">
        <f t="shared" si="0"/>
        <v>0</v>
      </c>
    </row>
    <row r="15" spans="1:42" ht="14" customHeight="1">
      <c r="A15" s="71" t="s">
        <v>0</v>
      </c>
      <c r="B15" s="72"/>
      <c r="C15" s="73"/>
      <c r="D15" s="8"/>
      <c r="E15" s="1">
        <v>0</v>
      </c>
      <c r="F15" s="11">
        <v>1.8</v>
      </c>
      <c r="G15" s="40">
        <f>E15*F15</f>
        <v>0</v>
      </c>
      <c r="H15" s="41"/>
    </row>
    <row r="16" spans="1:42">
      <c r="A16" s="49" t="s">
        <v>2</v>
      </c>
      <c r="B16" s="50"/>
      <c r="C16" s="51"/>
      <c r="D16" s="8"/>
      <c r="E16" s="3">
        <v>0</v>
      </c>
      <c r="F16" s="11">
        <v>1.8</v>
      </c>
      <c r="G16" s="40">
        <f>E16*F16</f>
        <v>0</v>
      </c>
      <c r="H16" s="41"/>
    </row>
    <row r="17" spans="1:42" ht="14" customHeight="1">
      <c r="A17" s="52" t="s">
        <v>11</v>
      </c>
      <c r="B17" s="53"/>
      <c r="C17" s="54"/>
      <c r="D17" s="9"/>
      <c r="E17" s="3">
        <v>0</v>
      </c>
      <c r="F17" s="11">
        <v>2.2599999999999998</v>
      </c>
      <c r="G17" s="40">
        <f>E17*F17</f>
        <v>0</v>
      </c>
      <c r="H17" s="41"/>
    </row>
    <row r="18" spans="1:42" ht="28" customHeight="1">
      <c r="A18" s="33" t="s">
        <v>12</v>
      </c>
      <c r="B18" s="34"/>
      <c r="C18" s="35"/>
      <c r="D18" s="3">
        <v>0</v>
      </c>
      <c r="E18" s="15">
        <f>D18*0.72</f>
        <v>0</v>
      </c>
      <c r="F18" s="12">
        <v>1.53</v>
      </c>
      <c r="G18" s="40">
        <f>E18*F18</f>
        <v>0</v>
      </c>
      <c r="H18" s="41"/>
    </row>
    <row r="19" spans="1:42">
      <c r="A19" s="55" t="s">
        <v>1</v>
      </c>
      <c r="B19" s="56"/>
      <c r="C19" s="56"/>
      <c r="D19" s="56"/>
      <c r="E19" s="56"/>
      <c r="F19" s="56"/>
      <c r="G19" s="56"/>
      <c r="H19" s="57"/>
    </row>
    <row r="20" spans="1:42" s="4" customFormat="1" ht="16" customHeight="1">
      <c r="A20" s="58" t="s">
        <v>27</v>
      </c>
      <c r="B20" s="59"/>
      <c r="C20" s="60"/>
      <c r="D20" s="13">
        <f>D18</f>
        <v>0</v>
      </c>
      <c r="E20" s="15">
        <f>E11+E12+E13+E14+E15+E16+E17+E18</f>
        <v>0</v>
      </c>
      <c r="F20" s="14"/>
      <c r="G20" s="61">
        <f>G11+G12+G13+G14+G15+G16+G17+G18</f>
        <v>0</v>
      </c>
      <c r="H20" s="62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  <c r="AA20" s="26"/>
      <c r="AB20" s="26"/>
      <c r="AC20" s="26"/>
      <c r="AD20" s="26"/>
      <c r="AE20" s="26"/>
      <c r="AF20" s="26"/>
      <c r="AG20" s="26"/>
      <c r="AH20" s="26"/>
      <c r="AI20" s="26"/>
      <c r="AJ20" s="26"/>
      <c r="AK20" s="26"/>
      <c r="AL20" s="26"/>
      <c r="AM20" s="26"/>
      <c r="AN20" s="26"/>
      <c r="AO20" s="26"/>
      <c r="AP20" s="26"/>
    </row>
    <row r="21" spans="1:42" ht="4" customHeight="1">
      <c r="A21" s="63"/>
      <c r="B21" s="64"/>
      <c r="C21" s="64"/>
      <c r="D21" s="64"/>
      <c r="E21" s="64"/>
      <c r="F21" s="64"/>
      <c r="G21" s="64"/>
      <c r="H21" s="65"/>
    </row>
    <row r="22" spans="1:42">
      <c r="A22" s="66" t="s">
        <v>3</v>
      </c>
      <c r="B22" s="67"/>
      <c r="C22" s="67"/>
      <c r="D22" s="67"/>
      <c r="E22" s="67"/>
      <c r="F22" s="67"/>
      <c r="G22" s="67"/>
      <c r="H22" s="68"/>
    </row>
    <row r="23" spans="1:42" ht="28" customHeight="1">
      <c r="A23" s="33" t="s">
        <v>13</v>
      </c>
      <c r="B23" s="34"/>
      <c r="C23" s="35"/>
      <c r="D23" s="3">
        <v>0</v>
      </c>
      <c r="E23" s="11">
        <f>D23*0.72</f>
        <v>0</v>
      </c>
      <c r="F23" s="12">
        <v>1.53</v>
      </c>
      <c r="G23" s="40">
        <f>E23*F23</f>
        <v>0</v>
      </c>
      <c r="H23" s="41"/>
    </row>
    <row r="24" spans="1:42" ht="33" customHeight="1">
      <c r="A24" s="33" t="s">
        <v>14</v>
      </c>
      <c r="B24" s="34"/>
      <c r="C24" s="35"/>
      <c r="D24" s="15">
        <f>D20-D23</f>
        <v>0</v>
      </c>
      <c r="E24" s="15">
        <f>E20-E23</f>
        <v>0</v>
      </c>
      <c r="F24" s="6" t="s">
        <v>15</v>
      </c>
      <c r="G24" s="36">
        <f>G20-G23</f>
        <v>0</v>
      </c>
      <c r="H24" s="37"/>
    </row>
    <row r="25" spans="1:42" ht="4" customHeight="1">
      <c r="A25" s="19"/>
      <c r="B25" s="20"/>
      <c r="C25" s="20"/>
      <c r="D25" s="21"/>
      <c r="E25" s="21"/>
      <c r="F25" s="22"/>
      <c r="G25" s="21"/>
      <c r="H25" s="23"/>
    </row>
    <row r="26" spans="1:42" s="24" customFormat="1" ht="34" customHeight="1">
      <c r="A26" s="44"/>
      <c r="B26" s="45"/>
      <c r="C26" s="45"/>
      <c r="D26" s="46"/>
      <c r="E26" s="30" t="s">
        <v>20</v>
      </c>
      <c r="F26" s="29" t="s">
        <v>29</v>
      </c>
      <c r="G26" s="42" t="s">
        <v>19</v>
      </c>
      <c r="H26" s="43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  <c r="Z26" s="27"/>
      <c r="AA26" s="27"/>
      <c r="AB26" s="27"/>
      <c r="AC26" s="27"/>
      <c r="AD26" s="27"/>
      <c r="AE26" s="27"/>
      <c r="AF26" s="27"/>
      <c r="AG26" s="27"/>
      <c r="AH26" s="27"/>
      <c r="AI26" s="27"/>
      <c r="AJ26" s="27"/>
      <c r="AK26" s="27"/>
      <c r="AL26" s="27"/>
      <c r="AM26" s="27"/>
      <c r="AN26" s="27"/>
      <c r="AO26" s="27"/>
      <c r="AP26" s="27"/>
    </row>
    <row r="27" spans="1:42" s="2" customFormat="1" ht="11" customHeight="1">
      <c r="A27" s="38"/>
      <c r="B27" s="38"/>
      <c r="C27" s="38"/>
      <c r="D27" s="38"/>
      <c r="E27" s="38"/>
      <c r="F27" s="38"/>
      <c r="G27" s="38"/>
      <c r="H27" s="3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</row>
    <row r="35" spans="2:4">
      <c r="B35" s="16"/>
      <c r="C35" s="17" t="s">
        <v>5</v>
      </c>
      <c r="D35" s="17" t="s">
        <v>6</v>
      </c>
    </row>
    <row r="36" spans="2:4">
      <c r="B36" s="16" t="s">
        <v>7</v>
      </c>
      <c r="C36" s="18">
        <f>$G$20</f>
        <v>0</v>
      </c>
      <c r="D36" s="18">
        <f>$E$20</f>
        <v>0</v>
      </c>
    </row>
    <row r="37" spans="2:4">
      <c r="B37" s="16" t="s">
        <v>8</v>
      </c>
      <c r="C37" s="18">
        <f>$G$24</f>
        <v>0</v>
      </c>
      <c r="D37" s="18">
        <f>$E$24</f>
        <v>0</v>
      </c>
    </row>
    <row r="38" spans="2:4">
      <c r="B38" s="16" t="s">
        <v>9</v>
      </c>
      <c r="C38" s="18">
        <f>$G$24</f>
        <v>0</v>
      </c>
      <c r="D38" s="18">
        <f>$E$24</f>
        <v>0</v>
      </c>
    </row>
    <row r="49" spans="1:8">
      <c r="A49" s="48"/>
      <c r="B49" s="48"/>
      <c r="C49" s="48"/>
      <c r="D49" s="48"/>
      <c r="E49" s="48"/>
      <c r="F49" s="48"/>
      <c r="G49" s="48"/>
      <c r="H49" s="48"/>
    </row>
    <row r="50" spans="1:8">
      <c r="A50" s="47"/>
      <c r="B50" s="47"/>
      <c r="C50" s="47"/>
      <c r="D50" s="47"/>
      <c r="E50" s="47"/>
      <c r="F50" s="47"/>
      <c r="G50" s="47"/>
      <c r="H50" s="47"/>
    </row>
    <row r="51" spans="1:8" ht="18" customHeight="1">
      <c r="A51" s="39" t="s">
        <v>28</v>
      </c>
      <c r="B51" s="39"/>
      <c r="C51" s="39"/>
      <c r="D51" s="39"/>
      <c r="E51" s="39"/>
      <c r="F51" s="39"/>
      <c r="G51" s="39"/>
      <c r="H51" s="39"/>
    </row>
    <row r="52" spans="1:8" s="25" customFormat="1"/>
    <row r="53" spans="1:8" s="25" customFormat="1"/>
    <row r="54" spans="1:8" s="25" customFormat="1"/>
    <row r="55" spans="1:8" s="25" customFormat="1"/>
    <row r="56" spans="1:8" s="25" customFormat="1"/>
    <row r="57" spans="1:8" s="25" customFormat="1"/>
    <row r="58" spans="1:8" s="25" customFormat="1"/>
    <row r="59" spans="1:8" s="25" customFormat="1"/>
    <row r="60" spans="1:8" s="25" customFormat="1"/>
    <row r="61" spans="1:8" s="25" customFormat="1"/>
    <row r="62" spans="1:8" s="25" customFormat="1"/>
    <row r="63" spans="1:8" s="25" customFormat="1"/>
    <row r="64" spans="1:8" s="25" customFormat="1"/>
    <row r="65" s="25" customFormat="1"/>
    <row r="66" s="25" customFormat="1"/>
    <row r="67" s="25" customFormat="1"/>
    <row r="68" s="25" customFormat="1"/>
    <row r="69" s="25" customFormat="1"/>
    <row r="70" s="25" customFormat="1"/>
    <row r="71" s="25" customFormat="1"/>
    <row r="72" s="25" customFormat="1"/>
    <row r="73" s="25" customFormat="1"/>
    <row r="74" s="25" customFormat="1"/>
    <row r="75" s="25" customFormat="1"/>
    <row r="76" s="25" customFormat="1"/>
    <row r="77" s="25" customFormat="1"/>
    <row r="78" s="25" customFormat="1"/>
    <row r="79" s="25" customFormat="1"/>
    <row r="80" s="25" customFormat="1"/>
    <row r="81" s="25" customFormat="1"/>
    <row r="82" s="25" customFormat="1"/>
    <row r="83" s="25" customFormat="1"/>
    <row r="84" s="25" customFormat="1"/>
    <row r="85" s="25" customFormat="1"/>
    <row r="86" s="25" customFormat="1"/>
    <row r="87" s="25" customFormat="1"/>
    <row r="88" s="25" customFormat="1"/>
    <row r="89" s="25" customFormat="1"/>
    <row r="90" s="25" customFormat="1"/>
    <row r="91" s="25" customFormat="1"/>
    <row r="92" s="25" customFormat="1"/>
    <row r="93" s="25" customFormat="1"/>
    <row r="94" s="25" customFormat="1"/>
    <row r="95" s="25" customFormat="1"/>
    <row r="96" s="25" customFormat="1"/>
    <row r="97" s="25" customFormat="1"/>
    <row r="98" s="25" customFormat="1"/>
    <row r="99" s="25" customFormat="1"/>
    <row r="100" s="25" customFormat="1"/>
    <row r="101" s="25" customFormat="1"/>
    <row r="102" s="25" customFormat="1"/>
    <row r="103" s="25" customFormat="1"/>
    <row r="104" s="25" customFormat="1"/>
    <row r="105" s="25" customFormat="1"/>
    <row r="106" s="25" customFormat="1"/>
    <row r="107" s="25" customFormat="1"/>
    <row r="108" s="25" customFormat="1"/>
    <row r="109" s="25" customFormat="1"/>
    <row r="110" s="25" customFormat="1"/>
    <row r="111" s="25" customFormat="1"/>
    <row r="112" s="25" customFormat="1"/>
    <row r="113" s="25" customFormat="1"/>
    <row r="114" s="25" customFormat="1"/>
    <row r="115" s="25" customFormat="1"/>
    <row r="116" s="25" customFormat="1"/>
    <row r="117" s="25" customFormat="1"/>
    <row r="118" s="25" customFormat="1"/>
    <row r="119" s="25" customFormat="1"/>
    <row r="120" s="25" customFormat="1"/>
    <row r="121" s="25" customFormat="1"/>
    <row r="122" s="25" customFormat="1"/>
    <row r="123" s="25" customFormat="1"/>
    <row r="124" s="25" customFormat="1"/>
    <row r="125" s="25" customFormat="1"/>
    <row r="126" s="25" customFormat="1"/>
    <row r="127" s="25" customFormat="1"/>
    <row r="128" s="25" customFormat="1"/>
    <row r="129" s="25" customFormat="1"/>
    <row r="130" s="25" customFormat="1"/>
    <row r="131" s="25" customFormat="1"/>
    <row r="132" s="25" customFormat="1"/>
    <row r="133" s="25" customFormat="1"/>
    <row r="134" s="25" customFormat="1"/>
    <row r="135" s="25" customFormat="1"/>
    <row r="136" s="25" customFormat="1"/>
    <row r="137" s="25" customFormat="1"/>
    <row r="138" s="25" customFormat="1"/>
    <row r="139" s="25" customFormat="1"/>
    <row r="140" s="25" customFormat="1"/>
    <row r="141" s="25" customFormat="1"/>
    <row r="142" s="25" customFormat="1"/>
    <row r="143" s="25" customFormat="1"/>
    <row r="144" s="25" customFormat="1"/>
    <row r="145" s="25" customFormat="1"/>
    <row r="146" s="25" customFormat="1"/>
    <row r="147" s="25" customFormat="1"/>
    <row r="148" s="25" customFormat="1"/>
    <row r="149" s="25" customFormat="1"/>
    <row r="150" s="25" customFormat="1"/>
    <row r="151" s="25" customFormat="1"/>
    <row r="152" s="25" customFormat="1"/>
    <row r="153" s="25" customFormat="1"/>
    <row r="154" s="25" customFormat="1"/>
    <row r="155" s="25" customFormat="1"/>
    <row r="156" s="25" customFormat="1"/>
    <row r="157" s="25" customFormat="1"/>
    <row r="158" s="25" customFormat="1"/>
    <row r="159" s="25" customFormat="1"/>
    <row r="160" s="25" customFormat="1"/>
    <row r="161" s="25" customFormat="1"/>
    <row r="162" s="25" customFormat="1"/>
    <row r="163" s="25" customFormat="1"/>
    <row r="164" s="25" customFormat="1"/>
    <row r="165" s="25" customFormat="1"/>
    <row r="166" s="25" customFormat="1"/>
    <row r="167" s="25" customFormat="1"/>
    <row r="168" s="25" customFormat="1"/>
    <row r="169" s="25" customFormat="1"/>
    <row r="170" s="25" customFormat="1"/>
    <row r="171" s="25" customFormat="1"/>
    <row r="172" s="25" customFormat="1"/>
    <row r="173" s="25" customFormat="1"/>
    <row r="174" s="25" customFormat="1"/>
    <row r="175" s="25" customFormat="1"/>
    <row r="176" s="25" customFormat="1"/>
    <row r="177" s="25" customFormat="1"/>
    <row r="178" s="25" customFormat="1"/>
    <row r="179" s="25" customFormat="1"/>
    <row r="180" s="25" customFormat="1"/>
    <row r="181" s="25" customFormat="1"/>
    <row r="182" s="25" customFormat="1"/>
    <row r="183" s="25" customFormat="1"/>
    <row r="184" s="25" customFormat="1"/>
    <row r="185" s="25" customFormat="1"/>
    <row r="186" s="25" customFormat="1"/>
    <row r="187" s="25" customFormat="1"/>
    <row r="188" s="25" customFormat="1"/>
    <row r="189" s="25" customFormat="1"/>
    <row r="190" s="25" customFormat="1"/>
    <row r="191" s="25" customFormat="1"/>
    <row r="192" s="25" customFormat="1"/>
    <row r="193" s="25" customFormat="1"/>
    <row r="194" s="25" customFormat="1"/>
    <row r="195" s="25" customFormat="1"/>
    <row r="196" s="25" customFormat="1"/>
    <row r="197" s="25" customFormat="1"/>
    <row r="198" s="25" customFormat="1"/>
    <row r="199" s="25" customFormat="1"/>
    <row r="200" s="25" customFormat="1"/>
    <row r="201" s="25" customFormat="1"/>
    <row r="202" s="25" customFormat="1"/>
    <row r="203" s="25" customFormat="1"/>
    <row r="204" s="25" customFormat="1"/>
    <row r="205" s="25" customFormat="1"/>
    <row r="206" s="25" customFormat="1"/>
    <row r="207" s="25" customFormat="1"/>
    <row r="208" s="25" customFormat="1"/>
    <row r="209" s="25" customFormat="1"/>
    <row r="210" s="25" customFormat="1"/>
    <row r="211" s="25" customFormat="1"/>
    <row r="212" s="25" customFormat="1"/>
    <row r="213" s="25" customFormat="1"/>
    <row r="214" s="25" customFormat="1"/>
    <row r="215" s="25" customFormat="1"/>
    <row r="216" s="25" customFormat="1"/>
    <row r="217" s="25" customFormat="1"/>
    <row r="218" s="25" customFormat="1"/>
    <row r="219" s="25" customFormat="1"/>
    <row r="220" s="25" customFormat="1"/>
    <row r="221" s="25" customFormat="1"/>
    <row r="222" s="25" customFormat="1"/>
    <row r="223" s="25" customFormat="1"/>
    <row r="224" s="25" customFormat="1"/>
    <row r="225" s="25" customFormat="1"/>
    <row r="226" s="25" customFormat="1"/>
    <row r="227" s="25" customFormat="1"/>
    <row r="228" s="25" customFormat="1"/>
    <row r="229" s="25" customFormat="1"/>
    <row r="230" s="25" customFormat="1"/>
    <row r="231" s="25" customFormat="1"/>
    <row r="232" s="25" customFormat="1"/>
    <row r="233" s="25" customFormat="1"/>
    <row r="234" s="25" customFormat="1"/>
    <row r="235" s="25" customFormat="1"/>
    <row r="236" s="25" customFormat="1"/>
    <row r="237" s="25" customFormat="1"/>
    <row r="238" s="25" customFormat="1"/>
    <row r="239" s="25" customFormat="1"/>
    <row r="240" s="25" customFormat="1"/>
    <row r="241" s="25" customFormat="1"/>
    <row r="242" s="25" customFormat="1"/>
    <row r="243" s="25" customFormat="1"/>
    <row r="244" s="25" customFormat="1"/>
    <row r="245" s="25" customFormat="1"/>
    <row r="246" s="25" customFormat="1"/>
    <row r="247" s="25" customFormat="1"/>
    <row r="248" s="25" customFormat="1"/>
    <row r="249" s="25" customFormat="1"/>
    <row r="250" s="25" customFormat="1"/>
    <row r="251" s="25" customFormat="1"/>
    <row r="252" s="25" customFormat="1"/>
    <row r="253" s="25" customFormat="1"/>
    <row r="254" s="25" customFormat="1"/>
    <row r="255" s="25" customFormat="1"/>
    <row r="256" s="25" customFormat="1"/>
    <row r="257" s="25" customFormat="1"/>
    <row r="258" s="25" customFormat="1"/>
    <row r="259" s="25" customFormat="1"/>
    <row r="260" s="25" customFormat="1"/>
    <row r="261" s="25" customFormat="1"/>
    <row r="262" s="25" customFormat="1"/>
    <row r="263" s="25" customFormat="1"/>
    <row r="264" s="25" customFormat="1"/>
    <row r="265" s="25" customFormat="1"/>
    <row r="266" s="25" customFormat="1"/>
    <row r="267" s="25" customFormat="1"/>
    <row r="268" s="25" customFormat="1"/>
    <row r="269" s="25" customFormat="1"/>
    <row r="270" s="25" customFormat="1"/>
    <row r="271" s="25" customFormat="1"/>
    <row r="272" s="25" customFormat="1"/>
    <row r="273" s="25" customFormat="1"/>
    <row r="274" s="25" customFormat="1"/>
    <row r="275" s="25" customFormat="1"/>
    <row r="276" s="25" customFormat="1"/>
    <row r="277" s="25" customFormat="1"/>
    <row r="278" s="25" customFormat="1"/>
    <row r="279" s="25" customFormat="1"/>
    <row r="280" s="25" customFormat="1"/>
    <row r="281" s="25" customFormat="1"/>
    <row r="282" s="25" customFormat="1"/>
    <row r="283" s="25" customFormat="1"/>
    <row r="284" s="25" customFormat="1"/>
    <row r="285" s="25" customFormat="1"/>
    <row r="286" s="25" customFormat="1"/>
    <row r="287" s="25" customFormat="1"/>
    <row r="288" s="25" customFormat="1"/>
    <row r="289" s="25" customFormat="1"/>
    <row r="290" s="25" customFormat="1"/>
    <row r="291" s="25" customFormat="1"/>
    <row r="292" s="25" customFormat="1"/>
    <row r="293" s="25" customFormat="1"/>
    <row r="294" s="25" customFormat="1"/>
    <row r="295" s="25" customFormat="1"/>
    <row r="296" s="25" customFormat="1"/>
    <row r="297" s="25" customFormat="1"/>
    <row r="298" s="25" customFormat="1"/>
    <row r="299" s="25" customFormat="1"/>
    <row r="300" s="25" customFormat="1"/>
    <row r="301" s="25" customFormat="1"/>
    <row r="302" s="25" customFormat="1"/>
    <row r="303" s="25" customFormat="1"/>
    <row r="304" s="25" customFormat="1"/>
    <row r="305" s="25" customFormat="1"/>
    <row r="306" s="25" customFormat="1"/>
    <row r="307" s="25" customFormat="1"/>
  </sheetData>
  <sheetProtection algorithmName="SHA-512" hashValue="xpMZT5t5JFanAinyISp2EgMYz9jtDcZwJRcyKQnW5uebgVgsXcWv6QWhSgc08AVOTW52ofi508lWiCPMo9y8/A==" saltValue="M/VNM81ME2YkGW/DjfzIFA==" spinCount="100000" sheet="1" objects="1" scenarios="1" selectLockedCells="1"/>
  <mergeCells count="54">
    <mergeCell ref="A1:H1"/>
    <mergeCell ref="E4:F4"/>
    <mergeCell ref="G4:H4"/>
    <mergeCell ref="A3:H3"/>
    <mergeCell ref="A4:B4"/>
    <mergeCell ref="C4:D4"/>
    <mergeCell ref="A2:H2"/>
    <mergeCell ref="A5:B5"/>
    <mergeCell ref="C5:D5"/>
    <mergeCell ref="E5:F5"/>
    <mergeCell ref="G5:H5"/>
    <mergeCell ref="A6:B6"/>
    <mergeCell ref="C6:D6"/>
    <mergeCell ref="E6:F6"/>
    <mergeCell ref="G6:H6"/>
    <mergeCell ref="A10:C10"/>
    <mergeCell ref="G10:H10"/>
    <mergeCell ref="A7:B7"/>
    <mergeCell ref="C7:D7"/>
    <mergeCell ref="E7:F7"/>
    <mergeCell ref="G7:H7"/>
    <mergeCell ref="A8:B8"/>
    <mergeCell ref="C8:D8"/>
    <mergeCell ref="E8:F8"/>
    <mergeCell ref="G8:H8"/>
    <mergeCell ref="A9:H9"/>
    <mergeCell ref="G11:H11"/>
    <mergeCell ref="G12:H12"/>
    <mergeCell ref="G13:H13"/>
    <mergeCell ref="G14:H14"/>
    <mergeCell ref="A15:C15"/>
    <mergeCell ref="G15:H15"/>
    <mergeCell ref="A11:B14"/>
    <mergeCell ref="A19:H19"/>
    <mergeCell ref="A20:C20"/>
    <mergeCell ref="G20:H20"/>
    <mergeCell ref="A21:H21"/>
    <mergeCell ref="A22:H22"/>
    <mergeCell ref="A16:C16"/>
    <mergeCell ref="G16:H16"/>
    <mergeCell ref="A17:C17"/>
    <mergeCell ref="G17:H17"/>
    <mergeCell ref="A18:C18"/>
    <mergeCell ref="G18:H18"/>
    <mergeCell ref="A24:C24"/>
    <mergeCell ref="G24:H24"/>
    <mergeCell ref="A27:H27"/>
    <mergeCell ref="A51:H51"/>
    <mergeCell ref="A23:C23"/>
    <mergeCell ref="G23:H23"/>
    <mergeCell ref="G26:H26"/>
    <mergeCell ref="A26:D26"/>
    <mergeCell ref="A50:H50"/>
    <mergeCell ref="A49:H49"/>
  </mergeCells>
  <conditionalFormatting sqref="E20">
    <cfRule type="cellIs" dxfId="0" priority="1" operator="greaterThan">
      <formula>600</formula>
    </cfRule>
  </conditionalFormatting>
  <hyperlinks>
    <hyperlink ref="G26:H26" r:id="rId1" display="Significant Weather chart Low level" xr:uid="{743E023C-FF93-3845-A8CF-9D1F50CB0ACA}"/>
    <hyperlink ref="F26" r:id="rId2" display="METAR E TAF ITALIA" xr:uid="{B12DA0A7-F890-DE46-9DF8-62F81521B0CB}"/>
    <hyperlink ref="E26" r:id="rId3" display="SATELLITE" xr:uid="{C2845AEC-192C-6549-A261-68098DB6CCCD}"/>
  </hyperlinks>
  <printOptions horizontalCentered="1"/>
  <pageMargins left="0.47244094488188981" right="0.47244094488188981" top="0.47244094488188981" bottom="0.47244094488188981" header="0.31496062992125984" footer="0.31496062992125984"/>
  <pageSetup paperSize="9" orientation="portrait" verticalDpi="0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P2002JF</vt:lpstr>
      <vt:lpstr>P2002JF!Area_stampa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cp:lastPrinted>2021-02-02T15:28:43Z</cp:lastPrinted>
  <dcterms:created xsi:type="dcterms:W3CDTF">2021-01-05T10:46:57Z</dcterms:created>
  <dcterms:modified xsi:type="dcterms:W3CDTF">2021-03-22T16:00:14Z</dcterms:modified>
</cp:coreProperties>
</file>